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filterPrivacy="1" codeName="ThisWorkbook" defaultThemeVersion="124226"/>
  <xr:revisionPtr revIDLastSave="0" documentId="13_ncr:1_{99279EC2-A305-480E-87FC-BE5D3C6E617B}" xr6:coauthVersionLast="47" xr6:coauthVersionMax="47" xr10:uidLastSave="{00000000-0000-0000-0000-000000000000}"/>
  <bookViews>
    <workbookView xWindow="-120" yWindow="-120" windowWidth="20730" windowHeight="11160" activeTab="1" xr2:uid="{00000000-000D-0000-FFFF-FFFF00000000}"/>
  </bookViews>
  <sheets>
    <sheet name="SUMMARY" sheetId="14" r:id="rId1"/>
    <sheet name="BREAKDOWN" sheetId="12" r:id="rId2"/>
  </sheets>
  <definedNames>
    <definedName name="_xlnm._FilterDatabase" localSheetId="1" hidden="1">BREAKDOWN!$A$9:$L$495</definedName>
    <definedName name="_xlnm.Print_Area" localSheetId="1">BREAKDOWN!$A$1:$L$502</definedName>
    <definedName name="_xlnm.Print_Area" localSheetId="0">SUMMARY!$A$1:$E$26</definedName>
    <definedName name="_xlnm.Print_Titles" localSheetId="1">BREAKDOWN!$7:$7</definedName>
  </definedNames>
  <calcPr calcId="191029"/>
</workbook>
</file>

<file path=xl/calcChain.xml><?xml version="1.0" encoding="utf-8"?>
<calcChain xmlns="http://schemas.openxmlformats.org/spreadsheetml/2006/main">
  <c r="D4" i="14" l="1"/>
  <c r="J452" i="12"/>
  <c r="J443" i="12"/>
  <c r="J426" i="12"/>
  <c r="J303" i="12"/>
  <c r="J305" i="12"/>
  <c r="J306" i="12"/>
  <c r="J307" i="12"/>
  <c r="J310" i="12"/>
  <c r="J311" i="12"/>
  <c r="J312" i="12"/>
  <c r="J313" i="12"/>
  <c r="J314" i="12"/>
  <c r="J315" i="12"/>
  <c r="J316" i="12"/>
  <c r="J318" i="12"/>
  <c r="J319" i="12"/>
  <c r="J320" i="12"/>
  <c r="J321" i="12"/>
  <c r="J322" i="12"/>
  <c r="J324" i="12"/>
  <c r="J325" i="12"/>
  <c r="J326" i="12"/>
  <c r="J330" i="12"/>
  <c r="J331" i="12"/>
  <c r="J332" i="12"/>
  <c r="J333" i="12"/>
  <c r="J334" i="12"/>
  <c r="J335" i="12"/>
  <c r="J336" i="12"/>
  <c r="J337" i="12"/>
  <c r="J338" i="12"/>
  <c r="J339" i="12"/>
  <c r="J340" i="12"/>
  <c r="J341" i="12"/>
  <c r="J343" i="12"/>
  <c r="J345" i="12"/>
  <c r="J346" i="12"/>
  <c r="J347" i="12"/>
  <c r="J348" i="12"/>
  <c r="J350" i="12"/>
  <c r="J353" i="12"/>
  <c r="J354" i="12"/>
  <c r="J355" i="12"/>
  <c r="J356" i="12"/>
  <c r="J357" i="12"/>
  <c r="J359" i="12"/>
  <c r="J361" i="12"/>
  <c r="J362" i="12"/>
  <c r="J363" i="12"/>
  <c r="J365" i="12"/>
  <c r="J368" i="12"/>
  <c r="J369" i="12"/>
  <c r="J370" i="12"/>
  <c r="J371" i="12"/>
  <c r="J372" i="12"/>
  <c r="J374" i="12"/>
  <c r="J375" i="12"/>
  <c r="J376" i="12"/>
  <c r="J377" i="12"/>
  <c r="J378" i="12"/>
  <c r="J380" i="12"/>
  <c r="J381" i="12"/>
  <c r="J382" i="12"/>
  <c r="J383" i="12"/>
  <c r="J384" i="12"/>
  <c r="J385" i="12"/>
  <c r="J386" i="12"/>
  <c r="J387" i="12"/>
  <c r="J388" i="12"/>
  <c r="J389" i="12"/>
  <c r="J391" i="12"/>
  <c r="J392" i="12"/>
  <c r="J240" i="12"/>
  <c r="J241" i="12"/>
  <c r="J242" i="12"/>
  <c r="J244" i="12"/>
  <c r="J246" i="12"/>
  <c r="J247" i="12"/>
  <c r="J248" i="12"/>
  <c r="J249" i="12"/>
  <c r="J252" i="12"/>
  <c r="J253" i="12"/>
  <c r="J255" i="12"/>
  <c r="J257" i="12"/>
  <c r="J258" i="12"/>
  <c r="J259" i="12"/>
  <c r="J220" i="12"/>
  <c r="J222" i="12"/>
  <c r="J223" i="12"/>
  <c r="J224" i="12"/>
  <c r="J225" i="12"/>
  <c r="J226" i="12"/>
  <c r="J227" i="12"/>
  <c r="J196" i="12"/>
  <c r="J198" i="12"/>
  <c r="J199" i="12"/>
  <c r="J200" i="12"/>
  <c r="J202" i="12"/>
  <c r="J203" i="12"/>
  <c r="J204" i="12"/>
  <c r="J205" i="12"/>
  <c r="J206" i="12"/>
  <c r="J207" i="12"/>
  <c r="J209" i="12"/>
  <c r="J210" i="12"/>
  <c r="J211" i="12"/>
  <c r="J212" i="12"/>
  <c r="J213" i="12"/>
  <c r="J214" i="12"/>
  <c r="J216" i="12"/>
  <c r="J217" i="12"/>
  <c r="J218" i="12"/>
  <c r="J219" i="12"/>
  <c r="A482" i="12" l="1"/>
  <c r="A448" i="12"/>
  <c r="A449" i="12"/>
  <c r="A450" i="12"/>
  <c r="A451" i="12"/>
  <c r="A453" i="12"/>
  <c r="A464" i="12"/>
  <c r="A472" i="12"/>
  <c r="A474" i="12"/>
  <c r="A250" i="12"/>
  <c r="A251" i="12"/>
  <c r="A254" i="12"/>
  <c r="A256" i="12"/>
  <c r="A260" i="12"/>
  <c r="A261" i="12"/>
  <c r="A262" i="12"/>
  <c r="A263" i="12"/>
  <c r="A264" i="12"/>
  <c r="A265" i="12"/>
  <c r="A273" i="12"/>
  <c r="A279" i="12"/>
  <c r="A284" i="12"/>
  <c r="A290" i="12"/>
  <c r="A296" i="12"/>
  <c r="A301" i="12"/>
  <c r="A304" i="12"/>
  <c r="A308" i="12"/>
  <c r="A309" i="12"/>
  <c r="A317" i="12"/>
  <c r="A323" i="12"/>
  <c r="A327" i="12"/>
  <c r="A328" i="12"/>
  <c r="A329" i="12"/>
  <c r="A342" i="12"/>
  <c r="A344" i="12"/>
  <c r="A349" i="12"/>
  <c r="A351" i="12"/>
  <c r="A352" i="12"/>
  <c r="A358" i="12"/>
  <c r="A360" i="12"/>
  <c r="A364" i="12"/>
  <c r="A366" i="12"/>
  <c r="A367" i="12"/>
  <c r="A373" i="12"/>
  <c r="A379" i="12"/>
  <c r="A390" i="12"/>
  <c r="A393" i="12"/>
  <c r="A394" i="12"/>
  <c r="A395" i="12"/>
  <c r="A396" i="12"/>
  <c r="A414" i="12"/>
  <c r="A422" i="12"/>
  <c r="A423" i="12"/>
  <c r="A424" i="12"/>
  <c r="A425" i="12"/>
  <c r="A427" i="12"/>
  <c r="A429" i="12"/>
  <c r="A430" i="12"/>
  <c r="A436" i="12"/>
  <c r="A439" i="12"/>
  <c r="A440" i="12"/>
  <c r="A441" i="12"/>
  <c r="A442" i="12"/>
  <c r="A445" i="12"/>
  <c r="A61" i="12"/>
  <c r="A64" i="12"/>
  <c r="A68" i="12"/>
  <c r="A69" i="12"/>
  <c r="A70" i="12"/>
  <c r="A71" i="12"/>
  <c r="A72" i="12"/>
  <c r="A75" i="12"/>
  <c r="A79" i="12"/>
  <c r="A81" i="12"/>
  <c r="A85" i="12"/>
  <c r="A86" i="12"/>
  <c r="A92" i="12"/>
  <c r="A94" i="12"/>
  <c r="A95" i="12"/>
  <c r="A96" i="12"/>
  <c r="A97" i="12"/>
  <c r="A98" i="12"/>
  <c r="A100" i="12"/>
  <c r="A101" i="12"/>
  <c r="A104" i="12"/>
  <c r="A106" i="12"/>
  <c r="A107" i="12"/>
  <c r="A109" i="12"/>
  <c r="A110" i="12"/>
  <c r="A111" i="12"/>
  <c r="A112" i="12"/>
  <c r="A117" i="12"/>
  <c r="A119" i="12"/>
  <c r="A120" i="12"/>
  <c r="A121" i="12"/>
  <c r="A122" i="12"/>
  <c r="A123" i="12"/>
  <c r="A125" i="12"/>
  <c r="A127" i="12"/>
  <c r="A130" i="12"/>
  <c r="A131" i="12"/>
  <c r="A133" i="12"/>
  <c r="A136" i="12"/>
  <c r="A138" i="12"/>
  <c r="A141" i="12"/>
  <c r="A144" i="12"/>
  <c r="A145" i="12"/>
  <c r="A148" i="12"/>
  <c r="A153" i="12"/>
  <c r="A155" i="12"/>
  <c r="A157" i="12"/>
  <c r="A159" i="12"/>
  <c r="A161" i="12"/>
  <c r="A163" i="12"/>
  <c r="A164" i="12"/>
  <c r="A176" i="12"/>
  <c r="A178" i="12"/>
  <c r="A182" i="12"/>
  <c r="A184" i="12"/>
  <c r="A185" i="12"/>
  <c r="A188" i="12"/>
  <c r="A191" i="12"/>
  <c r="A192" i="12"/>
  <c r="A193" i="12"/>
  <c r="A194" i="12"/>
  <c r="A197" i="12"/>
  <c r="A201" i="12"/>
  <c r="A208" i="12"/>
  <c r="A215" i="12"/>
  <c r="A221" i="12"/>
  <c r="A228" i="12"/>
  <c r="A229" i="12"/>
  <c r="A230" i="12"/>
  <c r="A231" i="12"/>
  <c r="A232" i="12"/>
  <c r="A243" i="12"/>
  <c r="A245" i="12"/>
  <c r="F489" i="12"/>
  <c r="G489" i="12" s="1"/>
  <c r="F488" i="12"/>
  <c r="G488" i="12" s="1"/>
  <c r="F487" i="12"/>
  <c r="G487" i="12" s="1"/>
  <c r="F486" i="12"/>
  <c r="G486" i="12" s="1"/>
  <c r="F485" i="12"/>
  <c r="G485" i="12" s="1"/>
  <c r="F484" i="12"/>
  <c r="G484" i="12" s="1"/>
  <c r="F483" i="12"/>
  <c r="G483" i="12" s="1"/>
  <c r="F481" i="12"/>
  <c r="G481" i="12" s="1"/>
  <c r="F480" i="12"/>
  <c r="G480" i="12" s="1"/>
  <c r="F479" i="12"/>
  <c r="G479" i="12" s="1"/>
  <c r="F478" i="12"/>
  <c r="G478" i="12" s="1"/>
  <c r="F477" i="12"/>
  <c r="G477" i="12" s="1"/>
  <c r="F476" i="12"/>
  <c r="G476" i="12" s="1"/>
  <c r="F475" i="12"/>
  <c r="G475" i="12" s="1"/>
  <c r="F473" i="12"/>
  <c r="G473" i="12" s="1"/>
  <c r="F471" i="12"/>
  <c r="G471" i="12" s="1"/>
  <c r="F470" i="12"/>
  <c r="G470" i="12" s="1"/>
  <c r="F469" i="12"/>
  <c r="G469" i="12" s="1"/>
  <c r="F468" i="12"/>
  <c r="G468" i="12" s="1"/>
  <c r="F467" i="12"/>
  <c r="G467" i="12" s="1"/>
  <c r="F466" i="12"/>
  <c r="G466" i="12" s="1"/>
  <c r="F465" i="12"/>
  <c r="G465" i="12" s="1"/>
  <c r="F463" i="12"/>
  <c r="G463" i="12" s="1"/>
  <c r="F462" i="12"/>
  <c r="G462" i="12" s="1"/>
  <c r="F461" i="12"/>
  <c r="G461" i="12" s="1"/>
  <c r="F460" i="12"/>
  <c r="G460" i="12" s="1"/>
  <c r="F459" i="12"/>
  <c r="G459" i="12" s="1"/>
  <c r="F458" i="12"/>
  <c r="G458" i="12" s="1"/>
  <c r="F457" i="12"/>
  <c r="G457" i="12" s="1"/>
  <c r="F456" i="12"/>
  <c r="G456" i="12" s="1"/>
  <c r="F455" i="12"/>
  <c r="G455" i="12" s="1"/>
  <c r="F454" i="12"/>
  <c r="G454" i="12" s="1"/>
  <c r="F452" i="12"/>
  <c r="G452" i="12" s="1"/>
  <c r="K452" i="12" s="1"/>
  <c r="F447" i="12"/>
  <c r="G447" i="12" s="1"/>
  <c r="F446" i="12"/>
  <c r="G446" i="12" s="1"/>
  <c r="F444" i="12"/>
  <c r="G444" i="12" s="1"/>
  <c r="F443" i="12"/>
  <c r="G443" i="12" s="1"/>
  <c r="K443" i="12" s="1"/>
  <c r="F438" i="12"/>
  <c r="G438" i="12" s="1"/>
  <c r="F437" i="12"/>
  <c r="G437" i="12" s="1"/>
  <c r="H436" i="12"/>
  <c r="G436" i="12"/>
  <c r="F436" i="12"/>
  <c r="F435" i="12"/>
  <c r="G435" i="12" s="1"/>
  <c r="F434" i="12"/>
  <c r="G434" i="12" s="1"/>
  <c r="F433" i="12"/>
  <c r="G433" i="12" s="1"/>
  <c r="F432" i="12"/>
  <c r="G432" i="12" s="1"/>
  <c r="F431" i="12"/>
  <c r="G431" i="12" s="1"/>
  <c r="H430" i="12"/>
  <c r="G430" i="12"/>
  <c r="F430" i="12"/>
  <c r="H429" i="12"/>
  <c r="G429" i="12"/>
  <c r="F429" i="12"/>
  <c r="F428" i="12"/>
  <c r="G428" i="12" s="1"/>
  <c r="H427" i="12"/>
  <c r="G427" i="12"/>
  <c r="F427" i="12"/>
  <c r="F426" i="12"/>
  <c r="G426" i="12" s="1"/>
  <c r="K426" i="12" s="1"/>
  <c r="H425" i="12"/>
  <c r="G425" i="12"/>
  <c r="F425" i="12"/>
  <c r="F421" i="12"/>
  <c r="G421" i="12" s="1"/>
  <c r="F420" i="12"/>
  <c r="G420" i="12" s="1"/>
  <c r="F419" i="12"/>
  <c r="G419" i="12" s="1"/>
  <c r="F418" i="12"/>
  <c r="G418" i="12" s="1"/>
  <c r="F417" i="12"/>
  <c r="G417" i="12" s="1"/>
  <c r="F416" i="12"/>
  <c r="G416" i="12" s="1"/>
  <c r="F415" i="12"/>
  <c r="G415" i="12" s="1"/>
  <c r="F413" i="12"/>
  <c r="G413" i="12" s="1"/>
  <c r="F412" i="12"/>
  <c r="G412" i="12" s="1"/>
  <c r="F411" i="12"/>
  <c r="G411" i="12" s="1"/>
  <c r="F410" i="12"/>
  <c r="G410" i="12" s="1"/>
  <c r="F409" i="12"/>
  <c r="G409" i="12" s="1"/>
  <c r="F408" i="12"/>
  <c r="G408" i="12" s="1"/>
  <c r="F407" i="12"/>
  <c r="G407" i="12" s="1"/>
  <c r="F406" i="12"/>
  <c r="G406" i="12" s="1"/>
  <c r="F405" i="12"/>
  <c r="G405" i="12" s="1"/>
  <c r="F404" i="12"/>
  <c r="G404" i="12" s="1"/>
  <c r="F403" i="12"/>
  <c r="G403" i="12" s="1"/>
  <c r="F402" i="12"/>
  <c r="G402" i="12" s="1"/>
  <c r="F401" i="12"/>
  <c r="G401" i="12" s="1"/>
  <c r="F400" i="12"/>
  <c r="G400" i="12" s="1"/>
  <c r="F399" i="12"/>
  <c r="G399" i="12" s="1"/>
  <c r="F398" i="12"/>
  <c r="G398" i="12" s="1"/>
  <c r="F397" i="12"/>
  <c r="G397" i="12" s="1"/>
  <c r="F392" i="12"/>
  <c r="G392" i="12" s="1"/>
  <c r="K392" i="12" s="1"/>
  <c r="F391" i="12"/>
  <c r="G391" i="12" s="1"/>
  <c r="K391" i="12" s="1"/>
  <c r="F389" i="12"/>
  <c r="G389" i="12" s="1"/>
  <c r="K389" i="12" s="1"/>
  <c r="F388" i="12"/>
  <c r="G388" i="12" s="1"/>
  <c r="K388" i="12" s="1"/>
  <c r="F387" i="12"/>
  <c r="G387" i="12" s="1"/>
  <c r="K387" i="12" s="1"/>
  <c r="F386" i="12"/>
  <c r="G386" i="12" s="1"/>
  <c r="K386" i="12" s="1"/>
  <c r="F385" i="12"/>
  <c r="G385" i="12" s="1"/>
  <c r="K385" i="12" s="1"/>
  <c r="F384" i="12"/>
  <c r="G384" i="12" s="1"/>
  <c r="K384" i="12" s="1"/>
  <c r="F383" i="12"/>
  <c r="G383" i="12" s="1"/>
  <c r="K383" i="12" s="1"/>
  <c r="F382" i="12"/>
  <c r="G382" i="12" s="1"/>
  <c r="K382" i="12" s="1"/>
  <c r="F381" i="12"/>
  <c r="G381" i="12" s="1"/>
  <c r="K381" i="12" s="1"/>
  <c r="F380" i="12"/>
  <c r="G380" i="12" s="1"/>
  <c r="K380" i="12" s="1"/>
  <c r="F378" i="12"/>
  <c r="G378" i="12" s="1"/>
  <c r="K378" i="12" s="1"/>
  <c r="F377" i="12"/>
  <c r="G377" i="12" s="1"/>
  <c r="K377" i="12" s="1"/>
  <c r="F376" i="12"/>
  <c r="G376" i="12" s="1"/>
  <c r="K376" i="12" s="1"/>
  <c r="F375" i="12"/>
  <c r="G375" i="12" s="1"/>
  <c r="K375" i="12" s="1"/>
  <c r="F374" i="12"/>
  <c r="G374" i="12" s="1"/>
  <c r="K374" i="12" s="1"/>
  <c r="F372" i="12"/>
  <c r="G372" i="12" s="1"/>
  <c r="K372" i="12" s="1"/>
  <c r="F371" i="12"/>
  <c r="G371" i="12" s="1"/>
  <c r="K371" i="12" s="1"/>
  <c r="F370" i="12"/>
  <c r="G370" i="12" s="1"/>
  <c r="K370" i="12" s="1"/>
  <c r="F369" i="12"/>
  <c r="G369" i="12" s="1"/>
  <c r="K369" i="12" s="1"/>
  <c r="F368" i="12"/>
  <c r="G368" i="12" s="1"/>
  <c r="K368" i="12" s="1"/>
  <c r="F365" i="12"/>
  <c r="G365" i="12" s="1"/>
  <c r="K365" i="12" s="1"/>
  <c r="F363" i="12"/>
  <c r="G363" i="12" s="1"/>
  <c r="K363" i="12" s="1"/>
  <c r="F362" i="12"/>
  <c r="G362" i="12" s="1"/>
  <c r="K362" i="12" s="1"/>
  <c r="F361" i="12"/>
  <c r="G361" i="12" s="1"/>
  <c r="K361" i="12" s="1"/>
  <c r="F359" i="12"/>
  <c r="G359" i="12" s="1"/>
  <c r="K359" i="12" s="1"/>
  <c r="F357" i="12"/>
  <c r="G357" i="12" s="1"/>
  <c r="K357" i="12" s="1"/>
  <c r="F356" i="12"/>
  <c r="G356" i="12" s="1"/>
  <c r="K356" i="12" s="1"/>
  <c r="F355" i="12"/>
  <c r="G355" i="12" s="1"/>
  <c r="K355" i="12" s="1"/>
  <c r="F354" i="12"/>
  <c r="G354" i="12" s="1"/>
  <c r="K354" i="12" s="1"/>
  <c r="F353" i="12"/>
  <c r="G353" i="12" s="1"/>
  <c r="K353" i="12" s="1"/>
  <c r="F350" i="12"/>
  <c r="G350" i="12" s="1"/>
  <c r="K350" i="12" s="1"/>
  <c r="F348" i="12"/>
  <c r="G348" i="12" s="1"/>
  <c r="K348" i="12" s="1"/>
  <c r="F347" i="12"/>
  <c r="G347" i="12" s="1"/>
  <c r="K347" i="12" s="1"/>
  <c r="F346" i="12"/>
  <c r="G346" i="12" s="1"/>
  <c r="K346" i="12" s="1"/>
  <c r="F345" i="12"/>
  <c r="G345" i="12" s="1"/>
  <c r="K345" i="12" s="1"/>
  <c r="F343" i="12"/>
  <c r="G343" i="12" s="1"/>
  <c r="K343" i="12" s="1"/>
  <c r="F341" i="12"/>
  <c r="G341" i="12" s="1"/>
  <c r="K341" i="12" s="1"/>
  <c r="F340" i="12"/>
  <c r="G340" i="12" s="1"/>
  <c r="K340" i="12" s="1"/>
  <c r="F339" i="12"/>
  <c r="G339" i="12" s="1"/>
  <c r="K339" i="12" s="1"/>
  <c r="F338" i="12"/>
  <c r="G338" i="12" s="1"/>
  <c r="K338" i="12" s="1"/>
  <c r="F337" i="12"/>
  <c r="G337" i="12" s="1"/>
  <c r="K337" i="12" s="1"/>
  <c r="F336" i="12"/>
  <c r="G336" i="12" s="1"/>
  <c r="K336" i="12" s="1"/>
  <c r="F335" i="12"/>
  <c r="G335" i="12" s="1"/>
  <c r="K335" i="12" s="1"/>
  <c r="F334" i="12"/>
  <c r="G334" i="12" s="1"/>
  <c r="K334" i="12" s="1"/>
  <c r="F333" i="12"/>
  <c r="G333" i="12" s="1"/>
  <c r="K333" i="12" s="1"/>
  <c r="F332" i="12"/>
  <c r="G332" i="12" s="1"/>
  <c r="K332" i="12" s="1"/>
  <c r="F331" i="12"/>
  <c r="G331" i="12" s="1"/>
  <c r="K331" i="12" s="1"/>
  <c r="F330" i="12"/>
  <c r="G330" i="12" s="1"/>
  <c r="K330" i="12" s="1"/>
  <c r="F326" i="12"/>
  <c r="G326" i="12" s="1"/>
  <c r="K326" i="12" s="1"/>
  <c r="F325" i="12"/>
  <c r="G325" i="12" s="1"/>
  <c r="K325" i="12" s="1"/>
  <c r="F324" i="12"/>
  <c r="G324" i="12" s="1"/>
  <c r="K324" i="12" s="1"/>
  <c r="F322" i="12"/>
  <c r="G322" i="12" s="1"/>
  <c r="K322" i="12" s="1"/>
  <c r="F321" i="12"/>
  <c r="G321" i="12" s="1"/>
  <c r="K321" i="12" s="1"/>
  <c r="F320" i="12"/>
  <c r="G320" i="12" s="1"/>
  <c r="K320" i="12" s="1"/>
  <c r="F319" i="12"/>
  <c r="G319" i="12" s="1"/>
  <c r="K319" i="12" s="1"/>
  <c r="F318" i="12"/>
  <c r="G318" i="12" s="1"/>
  <c r="K318" i="12" s="1"/>
  <c r="F316" i="12"/>
  <c r="G316" i="12" s="1"/>
  <c r="K316" i="12" s="1"/>
  <c r="F315" i="12"/>
  <c r="G315" i="12" s="1"/>
  <c r="K315" i="12" s="1"/>
  <c r="F314" i="12"/>
  <c r="G314" i="12" s="1"/>
  <c r="K314" i="12" s="1"/>
  <c r="F313" i="12"/>
  <c r="G313" i="12" s="1"/>
  <c r="K313" i="12" s="1"/>
  <c r="F312" i="12"/>
  <c r="G312" i="12" s="1"/>
  <c r="K312" i="12" s="1"/>
  <c r="F311" i="12"/>
  <c r="G311" i="12" s="1"/>
  <c r="K311" i="12" s="1"/>
  <c r="F310" i="12"/>
  <c r="G310" i="12" s="1"/>
  <c r="K310" i="12" s="1"/>
  <c r="F307" i="12"/>
  <c r="G307" i="12" s="1"/>
  <c r="K307" i="12" s="1"/>
  <c r="F306" i="12"/>
  <c r="G306" i="12" s="1"/>
  <c r="K306" i="12" s="1"/>
  <c r="F305" i="12"/>
  <c r="G305" i="12" s="1"/>
  <c r="K305" i="12" s="1"/>
  <c r="F303" i="12"/>
  <c r="G303" i="12" s="1"/>
  <c r="K303" i="12" s="1"/>
  <c r="F302" i="12"/>
  <c r="G302" i="12" s="1"/>
  <c r="F300" i="12"/>
  <c r="G300" i="12" s="1"/>
  <c r="F299" i="12"/>
  <c r="G299" i="12" s="1"/>
  <c r="F298" i="12"/>
  <c r="G298" i="12" s="1"/>
  <c r="F297" i="12"/>
  <c r="G297" i="12" s="1"/>
  <c r="F295" i="12"/>
  <c r="G295" i="12" s="1"/>
  <c r="F294" i="12"/>
  <c r="G294" i="12" s="1"/>
  <c r="F293" i="12"/>
  <c r="G293" i="12" s="1"/>
  <c r="F292" i="12"/>
  <c r="G292" i="12" s="1"/>
  <c r="F291" i="12"/>
  <c r="G291" i="12" s="1"/>
  <c r="F289" i="12"/>
  <c r="G289" i="12" s="1"/>
  <c r="F288" i="12"/>
  <c r="G288" i="12" s="1"/>
  <c r="F287" i="12"/>
  <c r="G287" i="12" s="1"/>
  <c r="F286" i="12"/>
  <c r="G286" i="12" s="1"/>
  <c r="F285" i="12"/>
  <c r="G285" i="12" s="1"/>
  <c r="F283" i="12"/>
  <c r="G283" i="12" s="1"/>
  <c r="F282" i="12"/>
  <c r="G282" i="12" s="1"/>
  <c r="F281" i="12"/>
  <c r="G281" i="12" s="1"/>
  <c r="F280" i="12"/>
  <c r="G280" i="12" s="1"/>
  <c r="F278" i="12"/>
  <c r="G278" i="12" s="1"/>
  <c r="F277" i="12"/>
  <c r="G277" i="12" s="1"/>
  <c r="F276" i="12"/>
  <c r="G276" i="12" s="1"/>
  <c r="F275" i="12"/>
  <c r="G275" i="12" s="1"/>
  <c r="F274" i="12"/>
  <c r="G274" i="12" s="1"/>
  <c r="H273" i="12"/>
  <c r="G273" i="12"/>
  <c r="F273" i="12"/>
  <c r="F272" i="12"/>
  <c r="G272" i="12" s="1"/>
  <c r="F271" i="12"/>
  <c r="G271" i="12" s="1"/>
  <c r="F270" i="12"/>
  <c r="G270" i="12" s="1"/>
  <c r="F269" i="12"/>
  <c r="G269" i="12" s="1"/>
  <c r="F268" i="12"/>
  <c r="G268" i="12" s="1"/>
  <c r="F267" i="12"/>
  <c r="G267" i="12" s="1"/>
  <c r="F266" i="12"/>
  <c r="G266" i="12" s="1"/>
  <c r="H265" i="12"/>
  <c r="G265" i="12"/>
  <c r="F265" i="12"/>
  <c r="H264" i="12"/>
  <c r="G264" i="12"/>
  <c r="F264" i="12"/>
  <c r="H263" i="12"/>
  <c r="G263" i="12"/>
  <c r="F263" i="12"/>
  <c r="F259" i="12"/>
  <c r="G259" i="12" s="1"/>
  <c r="K259" i="12" s="1"/>
  <c r="F258" i="12"/>
  <c r="G258" i="12" s="1"/>
  <c r="K258" i="12" s="1"/>
  <c r="F257" i="12"/>
  <c r="G257" i="12" s="1"/>
  <c r="K257" i="12" s="1"/>
  <c r="F255" i="12"/>
  <c r="G255" i="12" s="1"/>
  <c r="K255" i="12" s="1"/>
  <c r="F253" i="12"/>
  <c r="G253" i="12" s="1"/>
  <c r="K253" i="12" s="1"/>
  <c r="F252" i="12"/>
  <c r="G252" i="12" s="1"/>
  <c r="K252" i="12" s="1"/>
  <c r="F249" i="12"/>
  <c r="G249" i="12" s="1"/>
  <c r="K249" i="12" s="1"/>
  <c r="F248" i="12"/>
  <c r="G248" i="12" s="1"/>
  <c r="K248" i="12" s="1"/>
  <c r="F247" i="12"/>
  <c r="G247" i="12" s="1"/>
  <c r="K247" i="12" s="1"/>
  <c r="F246" i="12"/>
  <c r="G246" i="12" s="1"/>
  <c r="K246" i="12" s="1"/>
  <c r="F244" i="12"/>
  <c r="G244" i="12" s="1"/>
  <c r="K244" i="12" s="1"/>
  <c r="F242" i="12"/>
  <c r="G242" i="12" s="1"/>
  <c r="K242" i="12" s="1"/>
  <c r="F241" i="12"/>
  <c r="G241" i="12" s="1"/>
  <c r="K241" i="12" s="1"/>
  <c r="F240" i="12"/>
  <c r="G240" i="12" s="1"/>
  <c r="K240" i="12" s="1"/>
  <c r="F239" i="12"/>
  <c r="G239" i="12" s="1"/>
  <c r="F238" i="12"/>
  <c r="G238" i="12" s="1"/>
  <c r="F237" i="12"/>
  <c r="G237" i="12" s="1"/>
  <c r="F236" i="12"/>
  <c r="G236" i="12" s="1"/>
  <c r="F235" i="12"/>
  <c r="G235" i="12" s="1"/>
  <c r="F234" i="12"/>
  <c r="G234" i="12" s="1"/>
  <c r="F233" i="12"/>
  <c r="G233" i="12" s="1"/>
  <c r="H231" i="12"/>
  <c r="G231" i="12"/>
  <c r="F231" i="12"/>
  <c r="F227" i="12"/>
  <c r="G227" i="12" s="1"/>
  <c r="K227" i="12" s="1"/>
  <c r="F226" i="12"/>
  <c r="G226" i="12" s="1"/>
  <c r="K226" i="12" s="1"/>
  <c r="F225" i="12"/>
  <c r="G225" i="12" s="1"/>
  <c r="K225" i="12" s="1"/>
  <c r="F224" i="12"/>
  <c r="G224" i="12" s="1"/>
  <c r="K224" i="12" s="1"/>
  <c r="F223" i="12"/>
  <c r="G223" i="12" s="1"/>
  <c r="K223" i="12" s="1"/>
  <c r="F222" i="12"/>
  <c r="G222" i="12" s="1"/>
  <c r="K222" i="12" s="1"/>
  <c r="F220" i="12"/>
  <c r="G220" i="12" s="1"/>
  <c r="K220" i="12" s="1"/>
  <c r="F219" i="12"/>
  <c r="G219" i="12" s="1"/>
  <c r="K219" i="12" s="1"/>
  <c r="F218" i="12"/>
  <c r="G218" i="12" s="1"/>
  <c r="K218" i="12" s="1"/>
  <c r="F217" i="12"/>
  <c r="G217" i="12" s="1"/>
  <c r="K217" i="12" s="1"/>
  <c r="F216" i="12"/>
  <c r="G216" i="12" s="1"/>
  <c r="K216" i="12" s="1"/>
  <c r="F214" i="12"/>
  <c r="G214" i="12" s="1"/>
  <c r="K214" i="12" s="1"/>
  <c r="F213" i="12"/>
  <c r="G213" i="12" s="1"/>
  <c r="K213" i="12" s="1"/>
  <c r="F212" i="12"/>
  <c r="G212" i="12" s="1"/>
  <c r="K212" i="12" s="1"/>
  <c r="F211" i="12"/>
  <c r="G211" i="12" s="1"/>
  <c r="K211" i="12" s="1"/>
  <c r="F210" i="12"/>
  <c r="G210" i="12" s="1"/>
  <c r="K210" i="12" s="1"/>
  <c r="F209" i="12"/>
  <c r="G209" i="12" s="1"/>
  <c r="K209" i="12" s="1"/>
  <c r="F207" i="12"/>
  <c r="G207" i="12" s="1"/>
  <c r="K207" i="12" s="1"/>
  <c r="F206" i="12"/>
  <c r="G206" i="12" s="1"/>
  <c r="K206" i="12" s="1"/>
  <c r="F205" i="12"/>
  <c r="G205" i="12" s="1"/>
  <c r="K205" i="12" s="1"/>
  <c r="F204" i="12"/>
  <c r="G204" i="12" s="1"/>
  <c r="K204" i="12" s="1"/>
  <c r="F203" i="12"/>
  <c r="G203" i="12" s="1"/>
  <c r="K203" i="12" s="1"/>
  <c r="F202" i="12"/>
  <c r="G202" i="12" s="1"/>
  <c r="K202" i="12" s="1"/>
  <c r="F200" i="12"/>
  <c r="G200" i="12" s="1"/>
  <c r="K200" i="12" s="1"/>
  <c r="F199" i="12"/>
  <c r="G199" i="12" s="1"/>
  <c r="K199" i="12" s="1"/>
  <c r="F198" i="12"/>
  <c r="G198" i="12" s="1"/>
  <c r="K198" i="12" s="1"/>
  <c r="F196" i="12"/>
  <c r="G196" i="12" s="1"/>
  <c r="K196" i="12" s="1"/>
  <c r="F195" i="12"/>
  <c r="G195" i="12" s="1"/>
  <c r="F190" i="12"/>
  <c r="G190" i="12" s="1"/>
  <c r="F189" i="12"/>
  <c r="G189" i="12" s="1"/>
  <c r="F187" i="12"/>
  <c r="G187" i="12" s="1"/>
  <c r="F186" i="12"/>
  <c r="G186" i="12" s="1"/>
  <c r="F183" i="12"/>
  <c r="G183" i="12" s="1"/>
  <c r="F181" i="12"/>
  <c r="G181" i="12" s="1"/>
  <c r="F180" i="12"/>
  <c r="G180" i="12" s="1"/>
  <c r="F179" i="12"/>
  <c r="G179" i="12" s="1"/>
  <c r="F177" i="12"/>
  <c r="G177" i="12" s="1"/>
  <c r="F175" i="12"/>
  <c r="G175" i="12" s="1"/>
  <c r="F174" i="12"/>
  <c r="G174" i="12" s="1"/>
  <c r="F173" i="12"/>
  <c r="G173" i="12" s="1"/>
  <c r="F172" i="12"/>
  <c r="G172" i="12" s="1"/>
  <c r="F171" i="12"/>
  <c r="G171" i="12" s="1"/>
  <c r="F170" i="12"/>
  <c r="G170" i="12" s="1"/>
  <c r="F169" i="12"/>
  <c r="G169" i="12" s="1"/>
  <c r="F168" i="12"/>
  <c r="G168" i="12" s="1"/>
  <c r="F167" i="12"/>
  <c r="G167" i="12" s="1"/>
  <c r="F166" i="12"/>
  <c r="G166" i="12" s="1"/>
  <c r="F165" i="12"/>
  <c r="G165" i="12" s="1"/>
  <c r="F162" i="12"/>
  <c r="G162" i="12" s="1"/>
  <c r="F160" i="12"/>
  <c r="G160" i="12" s="1"/>
  <c r="F158" i="12"/>
  <c r="G158" i="12" s="1"/>
  <c r="F156" i="12"/>
  <c r="G156" i="12" s="1"/>
  <c r="F154" i="12"/>
  <c r="G154" i="12" s="1"/>
  <c r="F152" i="12"/>
  <c r="G152" i="12" s="1"/>
  <c r="F151" i="12"/>
  <c r="G151" i="12" s="1"/>
  <c r="F150" i="12"/>
  <c r="G150" i="12" s="1"/>
  <c r="F149" i="12"/>
  <c r="G149" i="12" s="1"/>
  <c r="F147" i="12"/>
  <c r="G147" i="12" s="1"/>
  <c r="F146" i="12"/>
  <c r="G146" i="12" s="1"/>
  <c r="F143" i="12"/>
  <c r="G143" i="12" s="1"/>
  <c r="F142" i="12"/>
  <c r="G142" i="12" s="1"/>
  <c r="F140" i="12"/>
  <c r="G140" i="12" s="1"/>
  <c r="F139" i="12"/>
  <c r="G139" i="12" s="1"/>
  <c r="F137" i="12"/>
  <c r="G137" i="12" s="1"/>
  <c r="F135" i="12"/>
  <c r="G135" i="12" s="1"/>
  <c r="F134" i="12"/>
  <c r="G134" i="12" s="1"/>
  <c r="F132" i="12"/>
  <c r="G132" i="12" s="1"/>
  <c r="F129" i="12"/>
  <c r="G129" i="12" s="1"/>
  <c r="F128" i="12"/>
  <c r="G128" i="12" s="1"/>
  <c r="F126" i="12"/>
  <c r="G126" i="12" s="1"/>
  <c r="F124" i="12"/>
  <c r="G124" i="12" s="1"/>
  <c r="F118" i="12"/>
  <c r="G118" i="12" s="1"/>
  <c r="F116" i="12"/>
  <c r="G116" i="12" s="1"/>
  <c r="F115" i="12"/>
  <c r="G115" i="12" s="1"/>
  <c r="F114" i="12"/>
  <c r="G114" i="12" s="1"/>
  <c r="F113" i="12"/>
  <c r="G113" i="12" s="1"/>
  <c r="F108" i="12"/>
  <c r="G108" i="12" s="1"/>
  <c r="F105" i="12"/>
  <c r="G105" i="12" s="1"/>
  <c r="F103" i="12"/>
  <c r="G103" i="12" s="1"/>
  <c r="F102" i="12"/>
  <c r="G102" i="12" s="1"/>
  <c r="F99" i="12"/>
  <c r="G99" i="12" s="1"/>
  <c r="F93" i="12"/>
  <c r="G93" i="12" s="1"/>
  <c r="F91" i="12"/>
  <c r="G91" i="12" s="1"/>
  <c r="F90" i="12"/>
  <c r="G90" i="12" s="1"/>
  <c r="F89" i="12"/>
  <c r="G89" i="12" s="1"/>
  <c r="F88" i="12"/>
  <c r="G88" i="12" s="1"/>
  <c r="F87" i="12"/>
  <c r="G87" i="12" s="1"/>
  <c r="F84" i="12"/>
  <c r="G84" i="12" s="1"/>
  <c r="F83" i="12"/>
  <c r="G83" i="12" s="1"/>
  <c r="F82" i="12"/>
  <c r="G82" i="12" s="1"/>
  <c r="F80" i="12"/>
  <c r="G80" i="12" s="1"/>
  <c r="F78" i="12"/>
  <c r="G78" i="12" s="1"/>
  <c r="F77" i="12"/>
  <c r="G77" i="12" s="1"/>
  <c r="F76" i="12"/>
  <c r="G76" i="12" s="1"/>
  <c r="F74" i="12"/>
  <c r="G74" i="12" s="1"/>
  <c r="F73" i="12"/>
  <c r="G73" i="12" s="1"/>
  <c r="F67" i="12"/>
  <c r="G67" i="12" s="1"/>
  <c r="F66" i="12"/>
  <c r="G66" i="12" s="1"/>
  <c r="F65" i="12"/>
  <c r="G65" i="12" s="1"/>
  <c r="F63" i="12"/>
  <c r="G63" i="12" s="1"/>
  <c r="F62" i="12"/>
  <c r="G62" i="12" s="1"/>
  <c r="F60" i="12"/>
  <c r="G60" i="12" s="1"/>
  <c r="F59" i="12"/>
  <c r="G59" i="12" s="1"/>
  <c r="F58" i="12"/>
  <c r="G58" i="12" s="1"/>
  <c r="F57" i="12"/>
  <c r="G57" i="12" s="1"/>
  <c r="F56" i="12"/>
  <c r="G56" i="12" s="1"/>
  <c r="F55" i="12"/>
  <c r="G55" i="12" s="1"/>
  <c r="F54" i="12"/>
  <c r="G54" i="12" s="1"/>
  <c r="F53" i="12"/>
  <c r="G53" i="12" s="1"/>
  <c r="F52" i="12"/>
  <c r="G52" i="12" s="1"/>
  <c r="F51" i="12"/>
  <c r="G51" i="12" s="1"/>
  <c r="F50" i="12"/>
  <c r="G50" i="12" s="1"/>
  <c r="F49" i="12"/>
  <c r="G49" i="12" s="1"/>
  <c r="F48" i="12"/>
  <c r="G48" i="12" s="1"/>
  <c r="F47" i="12"/>
  <c r="G47" i="12" s="1"/>
  <c r="F46" i="12"/>
  <c r="G46" i="12" s="1"/>
  <c r="F45" i="12"/>
  <c r="G45" i="12" s="1"/>
  <c r="F44" i="12"/>
  <c r="G44" i="12" s="1"/>
  <c r="F43" i="12"/>
  <c r="G43" i="12" s="1"/>
  <c r="F42" i="12"/>
  <c r="G42" i="12" s="1"/>
  <c r="F41" i="12"/>
  <c r="G41" i="12" s="1"/>
  <c r="F40" i="12"/>
  <c r="G40" i="12" s="1"/>
  <c r="F39" i="12"/>
  <c r="G39" i="12" s="1"/>
  <c r="F38" i="12"/>
  <c r="G38" i="12" s="1"/>
  <c r="F37" i="12"/>
  <c r="G37" i="12" s="1"/>
  <c r="F36" i="12"/>
  <c r="G36" i="12" s="1"/>
  <c r="F35" i="12"/>
  <c r="G35" i="12" s="1"/>
  <c r="F34" i="12"/>
  <c r="G34" i="12" s="1"/>
  <c r="F33" i="12"/>
  <c r="G33" i="12" s="1"/>
  <c r="F32" i="12"/>
  <c r="G32" i="12" s="1"/>
  <c r="F31" i="12"/>
  <c r="G31" i="12" s="1"/>
  <c r="F30" i="12"/>
  <c r="G30" i="12" s="1"/>
  <c r="F29" i="12"/>
  <c r="G29" i="12" s="1"/>
  <c r="F28" i="12"/>
  <c r="G28" i="12" s="1"/>
  <c r="F27" i="12"/>
  <c r="G27" i="12" s="1"/>
  <c r="F26" i="12"/>
  <c r="G26" i="12" s="1"/>
  <c r="F25" i="12"/>
  <c r="G25" i="12" s="1"/>
  <c r="F24" i="12"/>
  <c r="G24" i="12" s="1"/>
  <c r="F23" i="12"/>
  <c r="G23" i="12" s="1"/>
  <c r="F22" i="12"/>
  <c r="G22" i="12" s="1"/>
  <c r="F21" i="12"/>
  <c r="G21" i="12" s="1"/>
  <c r="F20" i="12"/>
  <c r="G20" i="12" s="1"/>
  <c r="J43" i="12"/>
  <c r="J44" i="12"/>
  <c r="J45" i="12"/>
  <c r="J46" i="12"/>
  <c r="J47" i="12"/>
  <c r="J48" i="12"/>
  <c r="J49" i="12"/>
  <c r="J50" i="12"/>
  <c r="J51" i="12"/>
  <c r="J52" i="12"/>
  <c r="J53" i="12"/>
  <c r="J54" i="12"/>
  <c r="J55" i="12"/>
  <c r="J56" i="12"/>
  <c r="J57" i="12"/>
  <c r="J58" i="12"/>
  <c r="J59" i="12"/>
  <c r="J60" i="12"/>
  <c r="J62" i="12"/>
  <c r="J63" i="12"/>
  <c r="J65" i="12"/>
  <c r="J66" i="12"/>
  <c r="J67" i="12"/>
  <c r="F15" i="12"/>
  <c r="G15" i="12" s="1"/>
  <c r="K50" i="12" l="1"/>
  <c r="K48" i="12"/>
  <c r="K62" i="12"/>
  <c r="K56" i="12"/>
  <c r="K58" i="12"/>
  <c r="K60" i="12"/>
  <c r="K44" i="12"/>
  <c r="K65" i="12"/>
  <c r="K54" i="12"/>
  <c r="K52" i="12"/>
  <c r="K46" i="12"/>
  <c r="K66" i="12"/>
  <c r="K53" i="12"/>
  <c r="K45" i="12"/>
  <c r="K63" i="12"/>
  <c r="K55" i="12"/>
  <c r="K47" i="12"/>
  <c r="K57" i="12"/>
  <c r="K49" i="12"/>
  <c r="K43" i="12"/>
  <c r="K67" i="12"/>
  <c r="K59" i="12"/>
  <c r="K51" i="12"/>
  <c r="J489" i="12"/>
  <c r="J488" i="12"/>
  <c r="J487" i="12"/>
  <c r="J486" i="12"/>
  <c r="J485" i="12"/>
  <c r="J484" i="12"/>
  <c r="J483" i="12"/>
  <c r="J481" i="12"/>
  <c r="J480" i="12"/>
  <c r="J479" i="12"/>
  <c r="J478" i="12"/>
  <c r="J477" i="12"/>
  <c r="J476" i="12"/>
  <c r="J475" i="12"/>
  <c r="J473" i="12"/>
  <c r="J471" i="12"/>
  <c r="J470" i="12"/>
  <c r="J469" i="12"/>
  <c r="J468" i="12"/>
  <c r="J467" i="12"/>
  <c r="J466" i="12"/>
  <c r="J465" i="12"/>
  <c r="J463" i="12"/>
  <c r="J462" i="12"/>
  <c r="J461" i="12"/>
  <c r="J460" i="12"/>
  <c r="J459" i="12"/>
  <c r="J458" i="12"/>
  <c r="J457" i="12"/>
  <c r="J456" i="12"/>
  <c r="J455" i="12"/>
  <c r="J454" i="12"/>
  <c r="J447" i="12"/>
  <c r="J446" i="12"/>
  <c r="J444" i="12"/>
  <c r="J438" i="12"/>
  <c r="J437" i="12"/>
  <c r="J435" i="12"/>
  <c r="J434" i="12"/>
  <c r="J433" i="12"/>
  <c r="J432" i="12"/>
  <c r="J431" i="12"/>
  <c r="J428" i="12"/>
  <c r="J421" i="12"/>
  <c r="J420" i="12"/>
  <c r="J419" i="12"/>
  <c r="J418" i="12"/>
  <c r="J417" i="12"/>
  <c r="J416" i="12"/>
  <c r="J415" i="12"/>
  <c r="J413" i="12"/>
  <c r="J412" i="12"/>
  <c r="J411" i="12"/>
  <c r="J410" i="12"/>
  <c r="J409" i="12"/>
  <c r="J408" i="12"/>
  <c r="J407" i="12"/>
  <c r="J406" i="12"/>
  <c r="J405" i="12"/>
  <c r="J404" i="12"/>
  <c r="J403" i="12"/>
  <c r="J402" i="12"/>
  <c r="J401" i="12"/>
  <c r="J302" i="12"/>
  <c r="J300" i="12"/>
  <c r="J299" i="12"/>
  <c r="J298" i="12"/>
  <c r="J297" i="12"/>
  <c r="J295" i="12"/>
  <c r="J294" i="12"/>
  <c r="J293" i="12"/>
  <c r="J292" i="12"/>
  <c r="J291" i="12"/>
  <c r="J289" i="12"/>
  <c r="J288" i="12"/>
  <c r="J287" i="12"/>
  <c r="J286" i="12"/>
  <c r="J285" i="12"/>
  <c r="J283" i="12"/>
  <c r="J282" i="12"/>
  <c r="J281" i="12"/>
  <c r="J280" i="12"/>
  <c r="J278" i="12"/>
  <c r="J277" i="12"/>
  <c r="J276" i="12"/>
  <c r="J275" i="12"/>
  <c r="J274" i="12"/>
  <c r="J170" i="12"/>
  <c r="J169" i="12"/>
  <c r="J168" i="12"/>
  <c r="J167" i="12"/>
  <c r="J166" i="12"/>
  <c r="J165" i="12"/>
  <c r="J162" i="12"/>
  <c r="J160" i="12"/>
  <c r="J158" i="12"/>
  <c r="J156" i="12"/>
  <c r="J154" i="12"/>
  <c r="J152" i="12"/>
  <c r="J151" i="12"/>
  <c r="J150" i="12"/>
  <c r="J149" i="12"/>
  <c r="J147" i="12"/>
  <c r="J146" i="12"/>
  <c r="J143" i="12"/>
  <c r="J142" i="12"/>
  <c r="J140" i="12"/>
  <c r="J139" i="12"/>
  <c r="J137" i="12"/>
  <c r="J135" i="12"/>
  <c r="J134" i="12"/>
  <c r="J132" i="12"/>
  <c r="J129" i="12"/>
  <c r="J128" i="12"/>
  <c r="J108" i="12"/>
  <c r="J105" i="12"/>
  <c r="J103" i="12"/>
  <c r="J102" i="12"/>
  <c r="J99" i="12"/>
  <c r="J93" i="12"/>
  <c r="J91" i="12"/>
  <c r="J90" i="12"/>
  <c r="J89" i="12"/>
  <c r="J88" i="12"/>
  <c r="J87" i="12"/>
  <c r="J84" i="12"/>
  <c r="J83" i="12"/>
  <c r="J82" i="12"/>
  <c r="J80" i="12"/>
  <c r="J78" i="12"/>
  <c r="J77" i="12"/>
  <c r="J76" i="12"/>
  <c r="J74" i="12"/>
  <c r="J24" i="12"/>
  <c r="J25" i="12"/>
  <c r="J26" i="12"/>
  <c r="J27" i="12"/>
  <c r="J28" i="12"/>
  <c r="J29" i="12"/>
  <c r="J30" i="12"/>
  <c r="J31" i="12"/>
  <c r="J32" i="12"/>
  <c r="J33" i="12"/>
  <c r="J34" i="12"/>
  <c r="J35" i="12"/>
  <c r="J36" i="12"/>
  <c r="J37" i="12"/>
  <c r="J38" i="12"/>
  <c r="J39" i="12"/>
  <c r="J40" i="12"/>
  <c r="J41" i="12"/>
  <c r="J42" i="12"/>
  <c r="J118" i="12"/>
  <c r="J116" i="12"/>
  <c r="J115" i="12"/>
  <c r="J114" i="12"/>
  <c r="J113" i="12"/>
  <c r="J195" i="12"/>
  <c r="J124" i="12"/>
  <c r="J126" i="12"/>
  <c r="J171" i="12"/>
  <c r="J172" i="12"/>
  <c r="J173" i="12"/>
  <c r="J174" i="12"/>
  <c r="J175" i="12"/>
  <c r="J177" i="12"/>
  <c r="J179" i="12"/>
  <c r="J180" i="12"/>
  <c r="J181" i="12"/>
  <c r="J183" i="12"/>
  <c r="J186" i="12"/>
  <c r="J187" i="12"/>
  <c r="J189" i="12"/>
  <c r="J190" i="12"/>
  <c r="J73" i="12"/>
  <c r="J20" i="12"/>
  <c r="J21" i="12"/>
  <c r="J22" i="12"/>
  <c r="J23" i="12"/>
  <c r="K405" i="12" l="1"/>
  <c r="K421" i="12"/>
  <c r="K281" i="12"/>
  <c r="K283" i="12"/>
  <c r="K289" i="12"/>
  <c r="K291" i="12"/>
  <c r="K297" i="12"/>
  <c r="K299" i="12"/>
  <c r="K431" i="12"/>
  <c r="K280" i="12"/>
  <c r="K432" i="12"/>
  <c r="K434" i="12"/>
  <c r="K461" i="12"/>
  <c r="K483" i="12"/>
  <c r="K465" i="12"/>
  <c r="K469" i="12"/>
  <c r="K473" i="12"/>
  <c r="K477" i="12"/>
  <c r="K457" i="12"/>
  <c r="K466" i="12"/>
  <c r="K468" i="12"/>
  <c r="K470" i="12"/>
  <c r="K168" i="12"/>
  <c r="K275" i="12"/>
  <c r="K454" i="12"/>
  <c r="K458" i="12"/>
  <c r="K481" i="12"/>
  <c r="K485" i="12"/>
  <c r="K489" i="12"/>
  <c r="K22" i="12"/>
  <c r="K456" i="12"/>
  <c r="K459" i="12"/>
  <c r="K467" i="12"/>
  <c r="K471" i="12"/>
  <c r="K475" i="12"/>
  <c r="K486" i="12"/>
  <c r="K488" i="12"/>
  <c r="K435" i="12"/>
  <c r="K460" i="12"/>
  <c r="K476" i="12"/>
  <c r="K140" i="12"/>
  <c r="K277" i="12"/>
  <c r="K282" i="12"/>
  <c r="K292" i="12"/>
  <c r="K462" i="12"/>
  <c r="K478" i="12"/>
  <c r="K480" i="12"/>
  <c r="K487" i="12"/>
  <c r="K455" i="12"/>
  <c r="K463" i="12"/>
  <c r="K479" i="12"/>
  <c r="K484" i="12"/>
  <c r="K409" i="12"/>
  <c r="K417" i="12"/>
  <c r="K444" i="12"/>
  <c r="K447" i="12"/>
  <c r="K406" i="12"/>
  <c r="K408" i="12"/>
  <c r="K410" i="12"/>
  <c r="K412" i="12"/>
  <c r="K416" i="12"/>
  <c r="K438" i="12"/>
  <c r="K446" i="12"/>
  <c r="K411" i="12"/>
  <c r="K413" i="12"/>
  <c r="K428" i="12"/>
  <c r="K433" i="12"/>
  <c r="K437" i="12"/>
  <c r="K165" i="12"/>
  <c r="K298" i="12"/>
  <c r="K300" i="12"/>
  <c r="K404" i="12"/>
  <c r="K415" i="12"/>
  <c r="K418" i="12"/>
  <c r="K420" i="12"/>
  <c r="K33" i="12"/>
  <c r="K137" i="12"/>
  <c r="K147" i="12"/>
  <c r="K149" i="12"/>
  <c r="K401" i="12"/>
  <c r="K403" i="12"/>
  <c r="K419" i="12"/>
  <c r="K30" i="12"/>
  <c r="K28" i="12"/>
  <c r="K26" i="12"/>
  <c r="K77" i="12"/>
  <c r="K162" i="12"/>
  <c r="K288" i="12"/>
  <c r="K402" i="12"/>
  <c r="K407" i="12"/>
  <c r="K76" i="12"/>
  <c r="K134" i="12"/>
  <c r="K146" i="12"/>
  <c r="K151" i="12"/>
  <c r="K169" i="12"/>
  <c r="K276" i="12"/>
  <c r="K286" i="12"/>
  <c r="K293" i="12"/>
  <c r="K295" i="12"/>
  <c r="K302" i="12"/>
  <c r="K29" i="12"/>
  <c r="K152" i="12"/>
  <c r="K156" i="12"/>
  <c r="K160" i="12"/>
  <c r="K274" i="12"/>
  <c r="K278" i="12"/>
  <c r="K285" i="12"/>
  <c r="K287" i="12"/>
  <c r="K294" i="12"/>
  <c r="K135" i="12"/>
  <c r="K102" i="12"/>
  <c r="K132" i="12"/>
  <c r="K139" i="12"/>
  <c r="K150" i="12"/>
  <c r="K167" i="12"/>
  <c r="K129" i="12"/>
  <c r="K143" i="12"/>
  <c r="K154" i="12"/>
  <c r="K166" i="12"/>
  <c r="K170" i="12"/>
  <c r="K80" i="12"/>
  <c r="K84" i="12"/>
  <c r="K88" i="12"/>
  <c r="K105" i="12"/>
  <c r="K128" i="12"/>
  <c r="K142" i="12"/>
  <c r="K158" i="12"/>
  <c r="K39" i="12"/>
  <c r="K35" i="12"/>
  <c r="K27" i="12"/>
  <c r="K87" i="12"/>
  <c r="K89" i="12"/>
  <c r="K91" i="12"/>
  <c r="K99" i="12"/>
  <c r="K103" i="12"/>
  <c r="K108" i="12"/>
  <c r="K74" i="12"/>
  <c r="K82" i="12"/>
  <c r="K90" i="12"/>
  <c r="K41" i="12"/>
  <c r="K31" i="12"/>
  <c r="K93" i="12"/>
  <c r="K78" i="12"/>
  <c r="K83" i="12"/>
  <c r="K42" i="12"/>
  <c r="K40" i="12"/>
  <c r="K37" i="12"/>
  <c r="K24" i="12"/>
  <c r="K38" i="12"/>
  <c r="K36" i="12"/>
  <c r="K34" i="12"/>
  <c r="K32" i="12"/>
  <c r="K25" i="12"/>
  <c r="K115" i="12"/>
  <c r="K172" i="12"/>
  <c r="K113" i="12"/>
  <c r="K23" i="12"/>
  <c r="K114" i="12"/>
  <c r="K118" i="12"/>
  <c r="K183" i="12"/>
  <c r="K181" i="12"/>
  <c r="K116" i="12"/>
  <c r="K73" i="12"/>
  <c r="K124" i="12"/>
  <c r="K195" i="12"/>
  <c r="L192" i="12" s="1"/>
  <c r="K180" i="12"/>
  <c r="K186" i="12"/>
  <c r="K21" i="12"/>
  <c r="K190" i="12"/>
  <c r="K179" i="12"/>
  <c r="K177" i="12"/>
  <c r="K174" i="12"/>
  <c r="K189" i="12"/>
  <c r="K175" i="12"/>
  <c r="K173" i="12"/>
  <c r="K20" i="12"/>
  <c r="K187" i="12"/>
  <c r="K171" i="12"/>
  <c r="K126" i="12"/>
  <c r="L120" i="12" l="1"/>
  <c r="L110" i="12"/>
  <c r="L95" i="12"/>
  <c r="L440" i="12"/>
  <c r="L69" i="12"/>
  <c r="D10" i="14" s="1"/>
  <c r="E10" i="14" s="1"/>
  <c r="L423" i="12"/>
  <c r="L449" i="12"/>
  <c r="L17" i="12"/>
  <c r="D9" i="14" s="1"/>
  <c r="E9" i="14" s="1"/>
  <c r="D11" i="14"/>
  <c r="E11" i="14" s="1"/>
  <c r="D12" i="14"/>
  <c r="E12" i="14" s="1"/>
  <c r="D19" i="14" l="1"/>
  <c r="E19" i="14" s="1"/>
  <c r="J267" i="12"/>
  <c r="J268" i="12"/>
  <c r="J269" i="12"/>
  <c r="J270" i="12"/>
  <c r="J271" i="12"/>
  <c r="J272" i="12"/>
  <c r="J266" i="12"/>
  <c r="J234" i="12"/>
  <c r="J235" i="12"/>
  <c r="J236" i="12"/>
  <c r="J237" i="12"/>
  <c r="J238" i="12"/>
  <c r="J239" i="12"/>
  <c r="J397" i="12"/>
  <c r="J398" i="12"/>
  <c r="J399" i="12"/>
  <c r="J400" i="12"/>
  <c r="A16" i="12"/>
  <c r="A17" i="12"/>
  <c r="A18" i="12"/>
  <c r="A19" i="12"/>
  <c r="K271" i="12" l="1"/>
  <c r="K269" i="12"/>
  <c r="K267" i="12"/>
  <c r="K270" i="12"/>
  <c r="K266" i="12"/>
  <c r="K238" i="12"/>
  <c r="K234" i="12"/>
  <c r="K272" i="12"/>
  <c r="K268" i="12"/>
  <c r="K236" i="12"/>
  <c r="K239" i="12"/>
  <c r="K237" i="12"/>
  <c r="K235" i="12"/>
  <c r="K400" i="12"/>
  <c r="K399" i="12"/>
  <c r="K397" i="12"/>
  <c r="K398" i="12"/>
  <c r="L394" i="12" l="1"/>
  <c r="L261" i="12"/>
  <c r="A490" i="12"/>
  <c r="J233" i="12"/>
  <c r="A10" i="12"/>
  <c r="J15" i="12"/>
  <c r="J14" i="12"/>
  <c r="G14" i="12"/>
  <c r="J13" i="12"/>
  <c r="G13" i="12"/>
  <c r="J12" i="12"/>
  <c r="G12" i="12"/>
  <c r="J11" i="12"/>
  <c r="G11" i="12"/>
  <c r="J10" i="12"/>
  <c r="G10" i="12"/>
  <c r="A11" i="12" l="1"/>
  <c r="K233" i="12"/>
  <c r="L229" i="12" s="1"/>
  <c r="K13" i="12"/>
  <c r="K15" i="12"/>
  <c r="K11" i="12"/>
  <c r="K10" i="12"/>
  <c r="K12" i="12"/>
  <c r="K14" i="12"/>
  <c r="L8" i="12" l="1"/>
  <c r="D8" i="14" s="1"/>
  <c r="E8" i="14" s="1"/>
  <c r="D15" i="14"/>
  <c r="E15" i="14" s="1"/>
  <c r="A12" i="12"/>
  <c r="D20" i="14"/>
  <c r="D14" i="14"/>
  <c r="E14" i="14" s="1"/>
  <c r="D18" i="14"/>
  <c r="E18" i="14" s="1"/>
  <c r="D16" i="14"/>
  <c r="E16" i="14" s="1"/>
  <c r="D17" i="14"/>
  <c r="E17" i="14" s="1"/>
  <c r="D13" i="14"/>
  <c r="E13" i="14" s="1"/>
  <c r="A13" i="12" l="1"/>
  <c r="D22" i="14"/>
  <c r="E20" i="14"/>
  <c r="L491" i="12"/>
  <c r="L493" i="12" l="1"/>
  <c r="L3" i="12"/>
  <c r="A14" i="12"/>
  <c r="D24" i="14"/>
  <c r="E24" i="14" s="1"/>
  <c r="D23" i="14"/>
  <c r="E22" i="14"/>
  <c r="D25" i="14"/>
  <c r="E25" i="14" s="1"/>
  <c r="L494" i="12"/>
  <c r="L492" i="12"/>
  <c r="A15" i="12" l="1"/>
  <c r="L4" i="12"/>
  <c r="L5" i="12" s="1"/>
  <c r="D26" i="14"/>
  <c r="E26" i="14" s="1"/>
  <c r="E23" i="14"/>
  <c r="L495" i="12"/>
  <c r="A20" i="12" l="1"/>
  <c r="A21" i="12" l="1"/>
  <c r="A22" i="12" l="1"/>
  <c r="A23" i="12" l="1"/>
  <c r="A24" i="12" l="1"/>
  <c r="A25" i="12" l="1"/>
  <c r="A26" i="12" l="1"/>
  <c r="A27" i="12" l="1"/>
  <c r="A28" i="12" s="1"/>
  <c r="A29" i="12" s="1"/>
  <c r="A30" i="12" s="1"/>
  <c r="A31" i="12" s="1"/>
  <c r="A32" i="12" s="1"/>
  <c r="A33" i="12" s="1"/>
  <c r="A34" i="12" s="1"/>
  <c r="A35" i="12" s="1"/>
  <c r="A36" i="12" s="1"/>
  <c r="A37" i="12" s="1"/>
  <c r="A38" i="12" s="1"/>
  <c r="A39" i="12" s="1"/>
  <c r="A40" i="12" s="1"/>
  <c r="A41" i="12" s="1"/>
  <c r="A42" i="12" s="1"/>
  <c r="A43" i="12" s="1"/>
  <c r="A44" i="12" s="1"/>
  <c r="A45" i="12" s="1"/>
  <c r="A46" i="12" s="1"/>
  <c r="A47" i="12" s="1"/>
  <c r="A48" i="12" s="1"/>
  <c r="A49" i="12" s="1"/>
  <c r="A50" i="12" s="1"/>
  <c r="A51" i="12" s="1"/>
  <c r="A52" i="12" s="1"/>
  <c r="A53" i="12" s="1"/>
  <c r="A54" i="12" s="1"/>
  <c r="A55" i="12" s="1"/>
  <c r="A56" i="12" s="1"/>
  <c r="A57" i="12" s="1"/>
  <c r="A58" i="12" s="1"/>
  <c r="A59" i="12" s="1"/>
  <c r="A60" i="12" s="1"/>
  <c r="A62" i="12" s="1"/>
  <c r="A63" i="12" s="1"/>
  <c r="A65" i="12" s="1"/>
  <c r="A66" i="12" s="1"/>
  <c r="A67" i="12" s="1"/>
  <c r="A73" i="12" s="1"/>
  <c r="A74" i="12" s="1"/>
  <c r="A76" i="12" s="1"/>
  <c r="A77" i="12" s="1"/>
  <c r="A78" i="12" s="1"/>
  <c r="A80" i="12" s="1"/>
  <c r="A82" i="12" s="1"/>
  <c r="A83" i="12" s="1"/>
  <c r="A84" i="12" s="1"/>
  <c r="A87" i="12" s="1"/>
  <c r="A88" i="12" s="1"/>
  <c r="A89" i="12" s="1"/>
  <c r="A90" i="12" s="1"/>
  <c r="A91" i="12" s="1"/>
  <c r="A93" i="12" s="1"/>
  <c r="A99" i="12" s="1"/>
  <c r="A102" i="12" s="1"/>
  <c r="A103" i="12" s="1"/>
  <c r="A105" i="12" s="1"/>
  <c r="A108" i="12" s="1"/>
  <c r="A113" i="12" s="1"/>
  <c r="A114" i="12" s="1"/>
  <c r="A115" i="12" s="1"/>
  <c r="A116" i="12" s="1"/>
  <c r="A118" i="12" s="1"/>
  <c r="A124" i="12" s="1"/>
  <c r="A126" i="12" s="1"/>
  <c r="A128" i="12" s="1"/>
  <c r="A129" i="12" s="1"/>
  <c r="A132" i="12" s="1"/>
  <c r="A134" i="12" s="1"/>
  <c r="A135" i="12" s="1"/>
  <c r="A137" i="12" s="1"/>
  <c r="A139" i="12" s="1"/>
  <c r="A140" i="12" s="1"/>
  <c r="A142" i="12" s="1"/>
  <c r="A143" i="12" s="1"/>
  <c r="A146" i="12" s="1"/>
  <c r="A147" i="12" s="1"/>
  <c r="A149" i="12" s="1"/>
  <c r="A150" i="12" s="1"/>
  <c r="A151" i="12" s="1"/>
  <c r="A152" i="12" s="1"/>
  <c r="A154" i="12" s="1"/>
  <c r="A156" i="12" s="1"/>
  <c r="A158" i="12" s="1"/>
  <c r="A160" i="12" s="1"/>
  <c r="A162" i="12" s="1"/>
  <c r="A165" i="12" s="1"/>
  <c r="A166" i="12" s="1"/>
  <c r="A167" i="12" s="1"/>
  <c r="A168" i="12" s="1"/>
  <c r="A169" i="12" s="1"/>
  <c r="A170" i="12" s="1"/>
  <c r="A171" i="12" s="1"/>
  <c r="A172" i="12" s="1"/>
  <c r="A173" i="12" s="1"/>
  <c r="A174" i="12" s="1"/>
  <c r="A175" i="12" s="1"/>
  <c r="A177" i="12" s="1"/>
  <c r="A179" i="12" s="1"/>
  <c r="A180" i="12" s="1"/>
  <c r="A181" i="12" s="1"/>
  <c r="A183" i="12" s="1"/>
  <c r="A186" i="12" s="1"/>
  <c r="A187" i="12" s="1"/>
  <c r="A189" i="12" s="1"/>
  <c r="A190" i="12" s="1"/>
  <c r="A195" i="12" s="1"/>
  <c r="A196" i="12" s="1"/>
  <c r="A198" i="12" s="1"/>
  <c r="A199" i="12" s="1"/>
  <c r="A200" i="12" s="1"/>
  <c r="A202" i="12" s="1"/>
  <c r="A203" i="12" s="1"/>
  <c r="A204" i="12" s="1"/>
  <c r="A205" i="12" s="1"/>
  <c r="A206" i="12" s="1"/>
  <c r="A207" i="12" s="1"/>
  <c r="A209" i="12" s="1"/>
  <c r="A210" i="12" s="1"/>
  <c r="A211" i="12" s="1"/>
  <c r="A212" i="12" s="1"/>
  <c r="A213" i="12" s="1"/>
  <c r="A214" i="12" s="1"/>
  <c r="A216" i="12" s="1"/>
  <c r="A217" i="12" s="1"/>
  <c r="A218" i="12" s="1"/>
  <c r="A219" i="12" s="1"/>
  <c r="A220" i="12" s="1"/>
  <c r="A222" i="12" s="1"/>
  <c r="A223" i="12" s="1"/>
  <c r="A224" i="12" s="1"/>
  <c r="A225" i="12" s="1"/>
  <c r="A226" i="12" s="1"/>
  <c r="A227" i="12" s="1"/>
  <c r="A233" i="12" s="1"/>
  <c r="A234" i="12" s="1"/>
  <c r="A235" i="12" s="1"/>
  <c r="A236" i="12" s="1"/>
  <c r="A237" i="12" s="1"/>
  <c r="A238" i="12" s="1"/>
  <c r="A239" i="12" s="1"/>
  <c r="A240" i="12" s="1"/>
  <c r="A241" i="12" s="1"/>
  <c r="A242" i="12" s="1"/>
  <c r="A244" i="12" s="1"/>
  <c r="A246" i="12" s="1"/>
  <c r="A247" i="12" s="1"/>
  <c r="A248" i="12" s="1"/>
  <c r="A249" i="12" s="1"/>
  <c r="A252" i="12" s="1"/>
  <c r="A253" i="12" s="1"/>
  <c r="A255" i="12" s="1"/>
  <c r="A257" i="12" s="1"/>
  <c r="A258" i="12" s="1"/>
  <c r="A259" i="12" s="1"/>
  <c r="A266" i="12" s="1"/>
  <c r="A267" i="12" s="1"/>
  <c r="A268" i="12" s="1"/>
  <c r="A269" i="12" s="1"/>
  <c r="A270" i="12" s="1"/>
  <c r="A271" i="12" s="1"/>
  <c r="A272" i="12" s="1"/>
  <c r="A274" i="12" s="1"/>
  <c r="A275" i="12" s="1"/>
  <c r="A276" i="12" s="1"/>
  <c r="A277" i="12" s="1"/>
  <c r="A278" i="12" s="1"/>
  <c r="A280" i="12" s="1"/>
  <c r="A281" i="12" s="1"/>
  <c r="A282" i="12" s="1"/>
  <c r="A283" i="12" s="1"/>
  <c r="A285" i="12" s="1"/>
  <c r="A286" i="12" s="1"/>
  <c r="A287" i="12" s="1"/>
  <c r="A288" i="12" s="1"/>
  <c r="A289" i="12" s="1"/>
  <c r="A291" i="12" s="1"/>
  <c r="A292" i="12" s="1"/>
  <c r="A293" i="12" s="1"/>
  <c r="A294" i="12" s="1"/>
  <c r="A295" i="12" s="1"/>
  <c r="A297" i="12" s="1"/>
  <c r="A298" i="12" s="1"/>
  <c r="A299" i="12" s="1"/>
  <c r="A300" i="12" s="1"/>
  <c r="A302" i="12" s="1"/>
  <c r="A303" i="12" s="1"/>
  <c r="A305" i="12" s="1"/>
  <c r="A306" i="12" s="1"/>
  <c r="A307" i="12" s="1"/>
  <c r="A310" i="12" s="1"/>
  <c r="A311" i="12" s="1"/>
  <c r="A312" i="12" s="1"/>
  <c r="A313" i="12" s="1"/>
  <c r="A314" i="12" s="1"/>
  <c r="A315" i="12" s="1"/>
  <c r="A316" i="12" s="1"/>
  <c r="A318" i="12" s="1"/>
  <c r="A319" i="12" s="1"/>
  <c r="A320" i="12" s="1"/>
  <c r="A321" i="12" s="1"/>
  <c r="A322" i="12" s="1"/>
  <c r="A324" i="12" s="1"/>
  <c r="A325" i="12" s="1"/>
  <c r="A326" i="12" s="1"/>
  <c r="A330" i="12" s="1"/>
  <c r="A331" i="12" s="1"/>
  <c r="A332" i="12" s="1"/>
  <c r="A333" i="12" s="1"/>
  <c r="A334" i="12" s="1"/>
  <c r="A335" i="12" s="1"/>
  <c r="A336" i="12" s="1"/>
  <c r="A337" i="12" s="1"/>
  <c r="A338" i="12" s="1"/>
  <c r="A339" i="12" s="1"/>
  <c r="A340" i="12" s="1"/>
  <c r="A341" i="12" s="1"/>
  <c r="A343" i="12" s="1"/>
  <c r="A345" i="12" s="1"/>
  <c r="A346" i="12" s="1"/>
  <c r="A347" i="12" s="1"/>
  <c r="A348" i="12" s="1"/>
  <c r="A350" i="12" s="1"/>
  <c r="A353" i="12" s="1"/>
  <c r="A354" i="12" s="1"/>
  <c r="A355" i="12" s="1"/>
  <c r="A356" i="12" s="1"/>
  <c r="A357" i="12" s="1"/>
  <c r="A359" i="12" s="1"/>
  <c r="A361" i="12" s="1"/>
  <c r="A362" i="12" s="1"/>
  <c r="A363" i="12" s="1"/>
  <c r="A365" i="12" s="1"/>
  <c r="A368" i="12" s="1"/>
  <c r="A369" i="12" s="1"/>
  <c r="A370" i="12" s="1"/>
  <c r="A371" i="12" s="1"/>
  <c r="A372" i="12" s="1"/>
  <c r="A374" i="12" s="1"/>
  <c r="A375" i="12" s="1"/>
  <c r="A376" i="12" s="1"/>
  <c r="A377" i="12" s="1"/>
  <c r="A378" i="12" s="1"/>
  <c r="A380" i="12" s="1"/>
  <c r="A381" i="12" s="1"/>
  <c r="A382" i="12" s="1"/>
  <c r="A383" i="12" s="1"/>
  <c r="A384" i="12" s="1"/>
  <c r="A385" i="12" s="1"/>
  <c r="A386" i="12" s="1"/>
  <c r="A387" i="12" s="1"/>
  <c r="A388" i="12" s="1"/>
  <c r="A389" i="12" s="1"/>
  <c r="A391" i="12" s="1"/>
  <c r="A392" i="12" s="1"/>
  <c r="A397" i="12" s="1"/>
  <c r="A398" i="12" s="1"/>
  <c r="A399" i="12" s="1"/>
  <c r="A400" i="12" s="1"/>
  <c r="A401" i="12" s="1"/>
  <c r="A402" i="12" s="1"/>
  <c r="A403" i="12" s="1"/>
  <c r="A404" i="12" s="1"/>
  <c r="A405" i="12" s="1"/>
  <c r="A406" i="12" s="1"/>
  <c r="A407" i="12" s="1"/>
  <c r="A408" i="12" s="1"/>
  <c r="A409" i="12" s="1"/>
  <c r="A410" i="12" s="1"/>
  <c r="A411" i="12" s="1"/>
  <c r="A412" i="12" s="1"/>
  <c r="A413" i="12" s="1"/>
  <c r="A415" i="12" s="1"/>
  <c r="A416" i="12" s="1"/>
  <c r="A417" i="12" s="1"/>
  <c r="A418" i="12" s="1"/>
  <c r="A419" i="12" s="1"/>
  <c r="A420" i="12" s="1"/>
  <c r="A421" i="12" s="1"/>
  <c r="A426" i="12" s="1"/>
  <c r="A428" i="12" s="1"/>
  <c r="A431" i="12" s="1"/>
  <c r="A432" i="12" s="1"/>
  <c r="A433" i="12" s="1"/>
  <c r="A434" i="12" s="1"/>
  <c r="A435" i="12" s="1"/>
  <c r="A437" i="12" s="1"/>
  <c r="A438" i="12" s="1"/>
  <c r="A443" i="12" s="1"/>
  <c r="A444" i="12" s="1"/>
  <c r="A446" i="12" s="1"/>
  <c r="A447" i="12" s="1"/>
  <c r="A452" i="12" s="1"/>
  <c r="A454" i="12" s="1"/>
  <c r="A455" i="12" s="1"/>
  <c r="A456" i="12" s="1"/>
  <c r="A457" i="12" s="1"/>
  <c r="A458" i="12" s="1"/>
  <c r="A459" i="12" s="1"/>
  <c r="A460" i="12" s="1"/>
  <c r="A461" i="12" s="1"/>
  <c r="A462" i="12" s="1"/>
  <c r="A463" i="12" s="1"/>
  <c r="A465" i="12" s="1"/>
  <c r="A466" i="12" s="1"/>
  <c r="A467" i="12" s="1"/>
  <c r="A468" i="12" s="1"/>
  <c r="A469" i="12" s="1"/>
  <c r="A470" i="12" s="1"/>
  <c r="A471" i="12" s="1"/>
  <c r="A473" i="12" s="1"/>
  <c r="A475" i="12" s="1"/>
  <c r="A476" i="12" s="1"/>
  <c r="A477" i="12" s="1"/>
  <c r="A478" i="12" s="1"/>
  <c r="A479" i="12" s="1"/>
  <c r="A480" i="12" s="1"/>
  <c r="A481" i="12" s="1"/>
  <c r="A483" i="12" s="1"/>
  <c r="A484" i="12" s="1"/>
  <c r="A485" i="12" s="1"/>
  <c r="A486" i="12" s="1"/>
  <c r="A487" i="12" s="1"/>
  <c r="A488" i="12" s="1"/>
  <c r="A489" i="12" s="1"/>
</calcChain>
</file>

<file path=xl/sharedStrings.xml><?xml version="1.0" encoding="utf-8"?>
<sst xmlns="http://schemas.openxmlformats.org/spreadsheetml/2006/main" count="881" uniqueCount="414">
  <si>
    <t>Project:</t>
  </si>
  <si>
    <t>Summary</t>
  </si>
  <si>
    <t>Amount</t>
  </si>
  <si>
    <t>Date:</t>
  </si>
  <si>
    <t>Profit/Overhead</t>
  </si>
  <si>
    <t>ITEM #</t>
  </si>
  <si>
    <t>DESCRIPTION</t>
  </si>
  <si>
    <t>QTY.</t>
  </si>
  <si>
    <t>WASTAGE</t>
  </si>
  <si>
    <t>QTY WITH
WASTAGE</t>
  </si>
  <si>
    <t>UNIT</t>
  </si>
  <si>
    <t>UNIT LABOR COST</t>
  </si>
  <si>
    <t>UNIT MAT. COST</t>
  </si>
  <si>
    <t>UNIT COST (LAB+MAT)</t>
  </si>
  <si>
    <t>TOTAL ITEM COST</t>
  </si>
  <si>
    <t>TRADE COST</t>
  </si>
  <si>
    <t>LS</t>
  </si>
  <si>
    <t>INSURANCE</t>
  </si>
  <si>
    <t>OVERHEAD AND PROFIT</t>
  </si>
  <si>
    <t>TOTAL BASE BID</t>
  </si>
  <si>
    <t>Supervision and Coordination</t>
  </si>
  <si>
    <t>Submittals and Shop drawings</t>
  </si>
  <si>
    <t>Final Cleaning</t>
  </si>
  <si>
    <t>Mobilization Costs</t>
  </si>
  <si>
    <t>Temporary Control &amp; Facilities</t>
  </si>
  <si>
    <t>Scaffolding</t>
  </si>
  <si>
    <t>Scope:</t>
  </si>
  <si>
    <t>DIV.01 GENERAL REQUIREMENTS</t>
  </si>
  <si>
    <t>Contingency</t>
  </si>
  <si>
    <t>Notes:</t>
  </si>
  <si>
    <t>Sub Cost</t>
  </si>
  <si>
    <t>Drawing #</t>
  </si>
  <si>
    <t xml:space="preserve">Total Bid </t>
  </si>
  <si>
    <t xml:space="preserve"> DIV.02 EXISTING CONDITIONS/SITE WORK</t>
  </si>
  <si>
    <t xml:space="preserve"> DIV.03 CONCRETE</t>
  </si>
  <si>
    <t xml:space="preserve"> DIV.06 WOOD, PLASTICS AND COMPOSITES</t>
  </si>
  <si>
    <t xml:space="preserve"> DIV.07 THERMAL &amp; MOISTURE PROTECTION</t>
  </si>
  <si>
    <t xml:space="preserve"> DIV.08 OPENINGS</t>
  </si>
  <si>
    <t xml:space="preserve"> DIV.09 FINISHES</t>
  </si>
  <si>
    <t xml:space="preserve"> DIV.10 SPECIALTIES</t>
  </si>
  <si>
    <t xml:space="preserve"> DIV.22 PLUMBING</t>
  </si>
  <si>
    <t xml:space="preserve"> DIV.26 ELECTRICAL</t>
  </si>
  <si>
    <t>Building GSF</t>
  </si>
  <si>
    <t>First Floor (SF)</t>
  </si>
  <si>
    <t xml:space="preserve">SUBTOTAL </t>
  </si>
  <si>
    <t>Openings</t>
  </si>
  <si>
    <t>Specialties</t>
  </si>
  <si>
    <t>Plumbing</t>
  </si>
  <si>
    <t>Electrical</t>
  </si>
  <si>
    <t>CONTINGENCY</t>
  </si>
  <si>
    <t>1. Please verify the equipment's and their prices with owner.</t>
  </si>
  <si>
    <t>2. For tree plantation average prices are use. Please verify according to tree type.</t>
  </si>
  <si>
    <t>3. Online sources are used for pricing.</t>
  </si>
  <si>
    <t>4. Prices can vary depending upon field conditions.</t>
  </si>
  <si>
    <t>NO. Of Floors</t>
  </si>
  <si>
    <t>Insurance</t>
  </si>
  <si>
    <t>Overhead &amp; Profit</t>
  </si>
  <si>
    <t xml:space="preserve">Project </t>
  </si>
  <si>
    <t xml:space="preserve">Date </t>
  </si>
  <si>
    <t>DIV.01</t>
  </si>
  <si>
    <t>DIV.02</t>
  </si>
  <si>
    <t>DIV.03</t>
  </si>
  <si>
    <t>DIV.06</t>
  </si>
  <si>
    <t>DIV.07</t>
  </si>
  <si>
    <t>DIV.08</t>
  </si>
  <si>
    <t>DIV.09</t>
  </si>
  <si>
    <t>DIV.10</t>
  </si>
  <si>
    <t>DIV.22</t>
  </si>
  <si>
    <t>DIV.26</t>
  </si>
  <si>
    <t>COST/SF</t>
  </si>
  <si>
    <t>DIVISION #</t>
  </si>
  <si>
    <t>General Requirements</t>
  </si>
  <si>
    <t>Demolition/Site Work</t>
  </si>
  <si>
    <t>Concrete</t>
  </si>
  <si>
    <t>Wood, Plastics and Composites</t>
  </si>
  <si>
    <t>Thermal and Moisture Protection</t>
  </si>
  <si>
    <t>Finishes</t>
  </si>
  <si>
    <t xml:space="preserve"> DIV.23 HVAC/MECHANICAL</t>
  </si>
  <si>
    <t xml:space="preserve"> DIV.05 METALS</t>
  </si>
  <si>
    <t xml:space="preserve"> DIV.04 MASONRY</t>
  </si>
  <si>
    <t xml:space="preserve"> Everything</t>
  </si>
  <si>
    <t>DIV.04</t>
  </si>
  <si>
    <t>Masonry</t>
  </si>
  <si>
    <t>Metals</t>
  </si>
  <si>
    <t>DIV.05</t>
  </si>
  <si>
    <t>HVAC/ Mechanical</t>
  </si>
  <si>
    <t>DIV.23</t>
  </si>
  <si>
    <t>SF</t>
  </si>
  <si>
    <t>Demolition</t>
  </si>
  <si>
    <t>Remove Floor Finishes</t>
  </si>
  <si>
    <t>Remove Tile Flooring</t>
  </si>
  <si>
    <t>Patch &amp; Repair @ Floor</t>
  </si>
  <si>
    <t>Remove Ceiling</t>
  </si>
  <si>
    <t>Remove Electrical Wiring &amp; Lighting Fixtures</t>
  </si>
  <si>
    <t>Remove Countertop</t>
  </si>
  <si>
    <t>Remove Walls</t>
  </si>
  <si>
    <t>Remove Wing Wall</t>
  </si>
  <si>
    <t>Remove Wall Finishes</t>
  </si>
  <si>
    <t>Remove Wall Tiles</t>
  </si>
  <si>
    <t>Patch &amp; Repair @ Wall</t>
  </si>
  <si>
    <t>Remove Wall Gypsum Board</t>
  </si>
  <si>
    <t>Remove Entire Patio</t>
  </si>
  <si>
    <t>Remove Horizontal Siding</t>
  </si>
  <si>
    <t>Remove Stone Facing</t>
  </si>
  <si>
    <t>Remove Metal Siding</t>
  </si>
  <si>
    <t>Remove Block Wall</t>
  </si>
  <si>
    <t>Remove Fascia &amp; Soffit</t>
  </si>
  <si>
    <t>Remove Entire Roof
- Pre Engineered Truss
- Framing
- Finishes</t>
  </si>
  <si>
    <t>Remove Slab</t>
  </si>
  <si>
    <t>Saw-Cut</t>
  </si>
  <si>
    <t>LF</t>
  </si>
  <si>
    <t>Remove Walk-in Closet</t>
  </si>
  <si>
    <t>Remove Closet</t>
  </si>
  <si>
    <t>Remove Upper Cabinet</t>
  </si>
  <si>
    <t>Remove Lower Cabinet</t>
  </si>
  <si>
    <t>Remove Vanity Cabinet</t>
  </si>
  <si>
    <t>Remove Wall Base</t>
  </si>
  <si>
    <t>Remove Dropped Header</t>
  </si>
  <si>
    <t>Remove Door</t>
  </si>
  <si>
    <t>EA</t>
  </si>
  <si>
    <t>Remove Double Compartment Sink</t>
  </si>
  <si>
    <t>Remove Cooking Range</t>
  </si>
  <si>
    <t>Remove Cooking Range Hood</t>
  </si>
  <si>
    <t>Remove Oven</t>
  </si>
  <si>
    <t>Remove Lavatory</t>
  </si>
  <si>
    <t>Remove Water Closet</t>
  </si>
  <si>
    <t>Remove Bath Accessories</t>
  </si>
  <si>
    <t>Remove Bath Tub</t>
  </si>
  <si>
    <t>Remove Shower Compartment</t>
  </si>
  <si>
    <t>Remove Column</t>
  </si>
  <si>
    <t>Remove Window</t>
  </si>
  <si>
    <t>Remove Louver</t>
  </si>
  <si>
    <t>Excavation</t>
  </si>
  <si>
    <t>Excavation @ Footing</t>
  </si>
  <si>
    <t>CY</t>
  </si>
  <si>
    <t>Well-Compacted Clean Termite Treated Fill</t>
  </si>
  <si>
    <t xml:space="preserve">Trenching </t>
  </si>
  <si>
    <t xml:space="preserve">Trenching @ Waste Pipe </t>
  </si>
  <si>
    <t xml:space="preserve">Sand Backfill </t>
  </si>
  <si>
    <t>Foundation</t>
  </si>
  <si>
    <t>Isolated Footing</t>
  </si>
  <si>
    <t>Continuous Footing</t>
  </si>
  <si>
    <t>Slab</t>
  </si>
  <si>
    <t>Pad</t>
  </si>
  <si>
    <t>First Floor</t>
  </si>
  <si>
    <t>Pre-Cast Lintel</t>
  </si>
  <si>
    <t>Sill</t>
  </si>
  <si>
    <t>Pre-Cast Window Sill</t>
  </si>
  <si>
    <t>CMU</t>
  </si>
  <si>
    <t>Wall</t>
  </si>
  <si>
    <t>Column</t>
  </si>
  <si>
    <t>Second Floor</t>
  </si>
  <si>
    <t>LFG ABU44Z</t>
  </si>
  <si>
    <t>(1'-0" L) #3 Rebar</t>
  </si>
  <si>
    <t xml:space="preserve">(1'-0" L) #5 Rebar </t>
  </si>
  <si>
    <t>(1/2"x8") Simpson TITEN HD W/2" Washer</t>
  </si>
  <si>
    <t xml:space="preserve">(6" Long) (#5) Rebar @ Existing To New CMU Wall </t>
  </si>
  <si>
    <t>Header</t>
  </si>
  <si>
    <t>(2x6) Door Header</t>
  </si>
  <si>
    <t>Wood Post</t>
  </si>
  <si>
    <t>Sill Plate</t>
  </si>
  <si>
    <t>(2x) Sill Plate</t>
  </si>
  <si>
    <t xml:space="preserve">(1x4) PT Sill Plate @ Door </t>
  </si>
  <si>
    <t>Wooden Stair</t>
  </si>
  <si>
    <t>Rim Joist</t>
  </si>
  <si>
    <t>(2x) Rim Joist</t>
  </si>
  <si>
    <t>Joist</t>
  </si>
  <si>
    <t>Rafter</t>
  </si>
  <si>
    <t>Balcony Decking Framing</t>
  </si>
  <si>
    <t>(3/4") Plywood Sheathing</t>
  </si>
  <si>
    <t xml:space="preserve">Plywood Sheathing </t>
  </si>
  <si>
    <t xml:space="preserve">(3/4") Plywood Sheathing @ Floor </t>
  </si>
  <si>
    <t>(7/16") OSB Plywood Sheathing @ Roof</t>
  </si>
  <si>
    <t>(2x6) Header</t>
  </si>
  <si>
    <t>(2x12) Header</t>
  </si>
  <si>
    <t>Beam</t>
  </si>
  <si>
    <t>(2x12) Beam</t>
  </si>
  <si>
    <t>(2x) Hip Beam</t>
  </si>
  <si>
    <t>(2x) Ridge Beam</t>
  </si>
  <si>
    <t>(2x) Valley Beam</t>
  </si>
  <si>
    <t>Plywood Sheathing</t>
  </si>
  <si>
    <t>Millwork</t>
  </si>
  <si>
    <t>(2'-0" Wide) Vanity Cabinet</t>
  </si>
  <si>
    <t>(1'-0" Wide) Closet w/ Shelves &amp; Rod</t>
  </si>
  <si>
    <t>(3'-0" Wide) Linen Closet</t>
  </si>
  <si>
    <t>(1'-4" Wide) Linen Closet</t>
  </si>
  <si>
    <t>(2'-0" Wide) Laundry Bottom Cabinet</t>
  </si>
  <si>
    <t>(1'-0" Wide) Laundry Upper Cabinet</t>
  </si>
  <si>
    <t>(2'-8" Wide) Kitchen Bottom Cabinet</t>
  </si>
  <si>
    <t>(2'-0" Wide) Kitchen Bottom Cabinet</t>
  </si>
  <si>
    <t>(1'-8" Wide) Kitchen Upper Cabinet</t>
  </si>
  <si>
    <t>(1'-0" Wide) Kitchen Upper Cabinet</t>
  </si>
  <si>
    <t>(1'-0" Wide) Pantry Closet w/ Shelves</t>
  </si>
  <si>
    <t>Blocking</t>
  </si>
  <si>
    <t>(2x) Blocking</t>
  </si>
  <si>
    <t>(2'-0" Wide) Make-Up Counter</t>
  </si>
  <si>
    <t>Trim</t>
  </si>
  <si>
    <t>Door Trim</t>
  </si>
  <si>
    <t>Window Trim</t>
  </si>
  <si>
    <t>10-MIL Vapor Barrier</t>
  </si>
  <si>
    <t>6-MIL Vapor Barrier</t>
  </si>
  <si>
    <t>Exterior</t>
  </si>
  <si>
    <t>Grade "D" Felt Paper Back Metal Lath</t>
  </si>
  <si>
    <t>Vinyl Casing Bead/Stucco Stop</t>
  </si>
  <si>
    <t>Sealant @ Openings</t>
  </si>
  <si>
    <t>Flashing</t>
  </si>
  <si>
    <t>Bottom Flashing</t>
  </si>
  <si>
    <t>Window Flashing</t>
  </si>
  <si>
    <t>Door Flashing</t>
  </si>
  <si>
    <t>Door Pan Flashing</t>
  </si>
  <si>
    <t>(12") Self-Adhering Membrane Flashing</t>
  </si>
  <si>
    <t>(26 Ga.) Galvanized "L" Flashing</t>
  </si>
  <si>
    <t>Roofing</t>
  </si>
  <si>
    <t>Asphalt Shingles</t>
  </si>
  <si>
    <t>Roofing Underlayment</t>
  </si>
  <si>
    <t>Roof Insulation</t>
  </si>
  <si>
    <t>(0'-6"x3'-0") Off-Set Roof Vent</t>
  </si>
  <si>
    <t>Gutter</t>
  </si>
  <si>
    <t xml:space="preserve">Downspout </t>
  </si>
  <si>
    <t>Ridge Flashing</t>
  </si>
  <si>
    <t>Valley Flashing</t>
  </si>
  <si>
    <t>Hip Flashing</t>
  </si>
  <si>
    <t>Drip Edge Flashing</t>
  </si>
  <si>
    <t>Transition Flashing</t>
  </si>
  <si>
    <t>Upper Balcony Floor</t>
  </si>
  <si>
    <t>60 Mil Elastomeric Membrane</t>
  </si>
  <si>
    <t>(26 Ga.) Galvanized Drip Edge</t>
  </si>
  <si>
    <t>Extruded 0.050" Aluminum Balcony Edging ("T" Bar)</t>
  </si>
  <si>
    <t>20 Mil Membrane Weep Spacers @ 12" O.C</t>
  </si>
  <si>
    <t>Door</t>
  </si>
  <si>
    <t>(16'-0"x8'-0") Glass Slider Door w/ Frame</t>
  </si>
  <si>
    <t>(5'-0"x6'-8") Bi-Fold Door w/ Frame</t>
  </si>
  <si>
    <t>(2'-6"x6'-8") Bi-Fold Door w/ Frame</t>
  </si>
  <si>
    <t>(2'-0"x6'-8") Bi-Fold Door w/ Frame</t>
  </si>
  <si>
    <t>(1'-6"x6'-8") Bi-Fold Door w/ Frame</t>
  </si>
  <si>
    <t>(2'-8"x6'-8") Pocket Door w/ Frame</t>
  </si>
  <si>
    <t>(2'-6"x6'-8") Pocket Door w/ Frame</t>
  </si>
  <si>
    <t>(3'-0"x6'-8") Door w/ Frame</t>
  </si>
  <si>
    <t>(2'-6"x6'-8") Door w/ Frame</t>
  </si>
  <si>
    <t>(2'-0"x6'-8") Door w/ Frame</t>
  </si>
  <si>
    <t>Hardware</t>
  </si>
  <si>
    <t>Door Hardware</t>
  </si>
  <si>
    <t>Window</t>
  </si>
  <si>
    <t>(5'-4"x1'-6") Fixed Glass Transom Window w/ Frame</t>
  </si>
  <si>
    <t>(2'-0"x5'-0") Fixed Window w/ Frame</t>
  </si>
  <si>
    <t>(3'-0"x5'-0") Single Hung Window w/ Frame</t>
  </si>
  <si>
    <t>(2'-0"x3'-0") Single Hung Window w/ Frame</t>
  </si>
  <si>
    <t>(3'-0"x6'-0") Fixed Tempered Glass Window w/ Frame</t>
  </si>
  <si>
    <t>(3'-0"x3'-0") Fixed Window w/ Frame</t>
  </si>
  <si>
    <t>Partition Wall</t>
  </si>
  <si>
    <t>(2x6) Exterior Wall Type- C (29' LF , 9'-4" H)</t>
  </si>
  <si>
    <t>(2x6) Top &amp; Bottom Plate</t>
  </si>
  <si>
    <t>(1/2") Gypsum Board</t>
  </si>
  <si>
    <t>(1/2") Moisture Resistance Gypsum Board</t>
  </si>
  <si>
    <t>(7/16") OSB Sheathing</t>
  </si>
  <si>
    <t>(R-11) Insulation Min.</t>
  </si>
  <si>
    <t>Sealant</t>
  </si>
  <si>
    <t>Furring Wall (130' LF , 9'-4" H)</t>
  </si>
  <si>
    <t>(3/4") Extruded Polystyrene Insulation</t>
  </si>
  <si>
    <t>Furring Bulkhead Wall (48' LF , 1'-4" H)</t>
  </si>
  <si>
    <t>(2x4) Interior Wall Type- C (265' LF , 9'-4" H)</t>
  </si>
  <si>
    <t>(2x4) Top &amp; Bottom Plate</t>
  </si>
  <si>
    <t>(2x8) Interior In-Fill Wall Type- E (15' LF , 9'-4" H)</t>
  </si>
  <si>
    <t>(2x8) Top &amp; Bottom Plate</t>
  </si>
  <si>
    <t>(2x4) Interior Low Wall (13' LF , 3'-6" H)</t>
  </si>
  <si>
    <t>Gypsum Board @ Wall</t>
  </si>
  <si>
    <t>Ceiling</t>
  </si>
  <si>
    <t>(5/8") Gypsum Board Ceiling</t>
  </si>
  <si>
    <t>(5/8") Gypsum Board Ceiling @ Stair</t>
  </si>
  <si>
    <t>(1/2") Plywood Ceiling</t>
  </si>
  <si>
    <t>(2x6) Exterior Wall Type- A (182' LF , 9'-0" H)</t>
  </si>
  <si>
    <t>(2x4) Interior Wall Type- B (116'-0" LF ,9'-0" H)</t>
  </si>
  <si>
    <t>(5/8") Gypsum Board Cathedral Ceiling</t>
  </si>
  <si>
    <t>Interior Finishes</t>
  </si>
  <si>
    <t>Floor Finish</t>
  </si>
  <si>
    <t>Floor Finish @ Master Bedroom</t>
  </si>
  <si>
    <t>Floor Finish @ Guest Bedroom</t>
  </si>
  <si>
    <t>Floor Finish @ Bedroom #2</t>
  </si>
  <si>
    <t>Floor Finish @ Bedroom #3</t>
  </si>
  <si>
    <t>Floor Finish @ Family Room</t>
  </si>
  <si>
    <t>Floor Finish @ Laundry</t>
  </si>
  <si>
    <t>Floor Finish @ Kitchen</t>
  </si>
  <si>
    <t>Floor Finish @ Drop Zone</t>
  </si>
  <si>
    <t>Floor Finish @ Pantry</t>
  </si>
  <si>
    <t>Floor Finish @ Covered Porch</t>
  </si>
  <si>
    <t>Floor Tiles @ Bathroom</t>
  </si>
  <si>
    <t>Floor Tiles @ Shower</t>
  </si>
  <si>
    <t>Wall Base</t>
  </si>
  <si>
    <t>Wood Base</t>
  </si>
  <si>
    <t>Wall Finish</t>
  </si>
  <si>
    <t xml:space="preserve">Wall Paint </t>
  </si>
  <si>
    <t>Wall Tile @ Bathroom</t>
  </si>
  <si>
    <t>Wall Tile @ Shower</t>
  </si>
  <si>
    <t>Wall Tile @ Tub/ Shower</t>
  </si>
  <si>
    <t>Ceiling Finish</t>
  </si>
  <si>
    <t>Paint @ Ceiling Gypsum Board</t>
  </si>
  <si>
    <t>Floor Finish @ Loft</t>
  </si>
  <si>
    <t>Floor Finish @ Bedroom #4</t>
  </si>
  <si>
    <t>Floor Finish @ Bedroom #5</t>
  </si>
  <si>
    <t>Wood Decking @ Upper Balcony</t>
  </si>
  <si>
    <t>Wall Paint</t>
  </si>
  <si>
    <t>Wall Tile</t>
  </si>
  <si>
    <t>Opening Finishes</t>
  </si>
  <si>
    <t xml:space="preserve">Paint @ Door </t>
  </si>
  <si>
    <t>Paint @ Door Frame</t>
  </si>
  <si>
    <t>Paint @ Door Trim</t>
  </si>
  <si>
    <t>Paint @ Window Frame</t>
  </si>
  <si>
    <t>Paint @ Window Trim</t>
  </si>
  <si>
    <t>Exterior Finishes</t>
  </si>
  <si>
    <t>Metal Siding/Stucco Finish</t>
  </si>
  <si>
    <t>Stucco Finish @ Columns</t>
  </si>
  <si>
    <t>Stone Facing</t>
  </si>
  <si>
    <t>Stone Cap</t>
  </si>
  <si>
    <t>(8" Wide) Trim/Board</t>
  </si>
  <si>
    <t>(4" Wide) Trim/Board</t>
  </si>
  <si>
    <t>Corner Trim</t>
  </si>
  <si>
    <t>(8" Wide) Column Trim Board</t>
  </si>
  <si>
    <t>Soffit</t>
  </si>
  <si>
    <t>(1'-0" Wide) Soffit</t>
  </si>
  <si>
    <t>(8" Wide) Fascia</t>
  </si>
  <si>
    <t>Countertop @ Kitchen</t>
  </si>
  <si>
    <t>Countertop @ Vanity</t>
  </si>
  <si>
    <t>Countertop @ Laundry</t>
  </si>
  <si>
    <t>(1'-4"x3'-9") Bench Seat</t>
  </si>
  <si>
    <t>(1'-10"x2'-8") Master Bath Seat</t>
  </si>
  <si>
    <t>(7'-4"x3'-0") Mirror</t>
  </si>
  <si>
    <t>(7'-0"x3'-0") Mirror</t>
  </si>
  <si>
    <t>(2'-9"x3'-0") Mirror</t>
  </si>
  <si>
    <t>(1'-8"x3'-0") Mirror</t>
  </si>
  <si>
    <t>Towel Ring/Bar</t>
  </si>
  <si>
    <t>(36" L) Grab Bar</t>
  </si>
  <si>
    <t>(30" L) Grab Bar</t>
  </si>
  <si>
    <t>(24" L) Grab Bar</t>
  </si>
  <si>
    <t>Tissue Paper Dispenser</t>
  </si>
  <si>
    <t>Soap Dispenser</t>
  </si>
  <si>
    <t>(3'-0" H) Handrail</t>
  </si>
  <si>
    <t>(3'-0" H) Guardrail</t>
  </si>
  <si>
    <t>(5'-4"x3'-0") Mirror</t>
  </si>
  <si>
    <t>(42" H) Tempered Glass Railing</t>
  </si>
  <si>
    <t>Plumbing Piping Allowances</t>
  </si>
  <si>
    <t>Plumbing Fixture</t>
  </si>
  <si>
    <t>Water Closet</t>
  </si>
  <si>
    <t>Vanity</t>
  </si>
  <si>
    <t>Sink</t>
  </si>
  <si>
    <t>Laundry Sink</t>
  </si>
  <si>
    <t>Double Compartment Sink</t>
  </si>
  <si>
    <t>HVAC &amp; Duct Work Allowances</t>
  </si>
  <si>
    <t>Exhaust Fan</t>
  </si>
  <si>
    <t xml:space="preserve">Electrical Wire &amp; Conduit Allowances </t>
  </si>
  <si>
    <t>Power</t>
  </si>
  <si>
    <t>Duplex Outlet</t>
  </si>
  <si>
    <t>GFI Duplex Outlet</t>
  </si>
  <si>
    <t>220 V Outlet</t>
  </si>
  <si>
    <t>Weatherproof Outlet</t>
  </si>
  <si>
    <t>Data Jack/Outlet</t>
  </si>
  <si>
    <t>Disconnect Switch</t>
  </si>
  <si>
    <t>Single Pole Toggle Switch</t>
  </si>
  <si>
    <t>Cable/Tv Weather Proof Box</t>
  </si>
  <si>
    <t>Phone/Data Weather Proof Box</t>
  </si>
  <si>
    <t>(5/8" Dia x 8' L) Copper Ground Rod</t>
  </si>
  <si>
    <t>Lighting</t>
  </si>
  <si>
    <t>Surface Mounted Ceiling Fixture</t>
  </si>
  <si>
    <t>Wall Mounted Fixture</t>
  </si>
  <si>
    <t>Recessed Light Fixture</t>
  </si>
  <si>
    <t>Chandelier Light</t>
  </si>
  <si>
    <t>Ceiling Fan w/ Light Fixture</t>
  </si>
  <si>
    <t>Ceiling Mounted Smoke Detector</t>
  </si>
  <si>
    <t>Carbon Monoxide Detector</t>
  </si>
  <si>
    <t>A1.03
A1.04
A1.05
A1.06</t>
  </si>
  <si>
    <t>A1.06
A1.09</t>
  </si>
  <si>
    <t>A1.06</t>
  </si>
  <si>
    <t>A1.06
A1.11
A1.12</t>
  </si>
  <si>
    <t>A1.06
A1.11</t>
  </si>
  <si>
    <t>A1.11
A1.13
A1.17
A1.18</t>
  </si>
  <si>
    <t>A1.11
A1.13</t>
  </si>
  <si>
    <t>A1.11
A1.13
A1.14
A1.15
A1.16</t>
  </si>
  <si>
    <t>E1.01
E1.02</t>
  </si>
  <si>
    <t>Second Floor (SF)</t>
  </si>
  <si>
    <r>
      <t xml:space="preserve">New Waste Pipe
</t>
    </r>
    <r>
      <rPr>
        <b/>
        <sz val="14"/>
        <color theme="1"/>
        <rFont val="Tw Cen MT"/>
        <family val="2"/>
      </rPr>
      <t>- Size Not Given</t>
    </r>
  </si>
  <si>
    <r>
      <t xml:space="preserve">(42"x42"x16") Concrete Pad Footing w/ (4) #5 Rebar Each Way On Chairs, Min 3" Cover </t>
    </r>
    <r>
      <rPr>
        <b/>
        <sz val="14"/>
        <color theme="1"/>
        <rFont val="Tw Cen MT"/>
        <family val="2"/>
      </rPr>
      <t>(7 EA)</t>
    </r>
  </si>
  <si>
    <r>
      <t xml:space="preserve">(24"x24"x14") Concrete Pad Footing w/ (3) #5 Rebar Each Way On Chairs, Min 3" Cover </t>
    </r>
    <r>
      <rPr>
        <b/>
        <sz val="14"/>
        <color theme="1"/>
        <rFont val="Tw Cen MT"/>
        <family val="2"/>
      </rPr>
      <t>(6 EA)</t>
    </r>
  </si>
  <si>
    <r>
      <t xml:space="preserve">(12" W x 4" D) Porch Footing w/ (1) #5 Rebar On Chair, 3" Min Cover </t>
    </r>
    <r>
      <rPr>
        <b/>
        <sz val="14"/>
        <color theme="1"/>
        <rFont val="Tw Cen MT"/>
        <family val="2"/>
      </rPr>
      <t>(93 LF)</t>
    </r>
  </si>
  <si>
    <r>
      <t xml:space="preserve">(16" W x 8" D) 1-Story Footing w/ (2) #5 Rebar On Chairs, 3" Min Cover </t>
    </r>
    <r>
      <rPr>
        <b/>
        <sz val="14"/>
        <color theme="1"/>
        <rFont val="Tw Cen MT"/>
        <family val="2"/>
      </rPr>
      <t>(83 LF)</t>
    </r>
  </si>
  <si>
    <r>
      <t xml:space="preserve">(20" W x 10" D) 2- Story Footing w/ (3) #5 Rebar On Chair, 3" Min Cover </t>
    </r>
    <r>
      <rPr>
        <b/>
        <sz val="14"/>
        <color theme="1"/>
        <rFont val="Tw Cen MT"/>
        <family val="2"/>
      </rPr>
      <t>(110 LF)</t>
    </r>
  </si>
  <si>
    <r>
      <t xml:space="preserve">(4" Thick) Concrete Slab Reinforced w/ (6"x6") #10/10 WWM Or Fiber mesh </t>
    </r>
    <r>
      <rPr>
        <b/>
        <sz val="14"/>
        <color theme="1"/>
        <rFont val="Tw Cen MT"/>
        <family val="2"/>
      </rPr>
      <t>(31 CY)</t>
    </r>
  </si>
  <si>
    <r>
      <t xml:space="preserve">(4" Thick) Concrete w/ #3 Rebar Each Way </t>
    </r>
    <r>
      <rPr>
        <b/>
        <sz val="14"/>
        <color theme="1"/>
        <rFont val="Tw Cen MT"/>
        <family val="2"/>
      </rPr>
      <t>(0.7 CY)</t>
    </r>
  </si>
  <si>
    <r>
      <t xml:space="preserve">(6" Thick) Concrete Pad @ Condensing Unit </t>
    </r>
    <r>
      <rPr>
        <b/>
        <sz val="14"/>
        <color theme="1"/>
        <rFont val="Tw Cen MT"/>
        <family val="2"/>
      </rPr>
      <t>(0.46 CY)</t>
    </r>
  </si>
  <si>
    <r>
      <t xml:space="preserve">Concrete Pad </t>
    </r>
    <r>
      <rPr>
        <b/>
        <sz val="14"/>
        <color theme="1"/>
        <rFont val="Tw Cen MT"/>
        <family val="2"/>
      </rPr>
      <t>(Thickness Not Given)</t>
    </r>
  </si>
  <si>
    <r>
      <rPr>
        <b/>
        <sz val="14"/>
        <color theme="1"/>
        <rFont val="Tw Cen MT"/>
        <family val="2"/>
      </rPr>
      <t xml:space="preserve">Pre Cast Crete Lintel </t>
    </r>
    <r>
      <rPr>
        <sz val="14"/>
        <color theme="1"/>
        <rFont val="Tw Cen MT"/>
        <family val="2"/>
      </rPr>
      <t xml:space="preserve">
</t>
    </r>
    <r>
      <rPr>
        <b/>
        <sz val="14"/>
        <color theme="1"/>
        <rFont val="Tw Cen MT"/>
        <family val="2"/>
      </rPr>
      <t>Type:</t>
    </r>
    <r>
      <rPr>
        <sz val="14"/>
        <color theme="1"/>
        <rFont val="Tw Cen MT"/>
        <family val="2"/>
      </rPr>
      <t xml:space="preserve"> 8F16-0B/1T</t>
    </r>
  </si>
  <si>
    <r>
      <rPr>
        <b/>
        <sz val="14"/>
        <color theme="1"/>
        <rFont val="Tw Cen MT"/>
        <family val="2"/>
      </rPr>
      <t xml:space="preserve">Pre Cast Crete Lintel </t>
    </r>
    <r>
      <rPr>
        <sz val="14"/>
        <color theme="1"/>
        <rFont val="Tw Cen MT"/>
        <family val="2"/>
      </rPr>
      <t xml:space="preserve">
</t>
    </r>
    <r>
      <rPr>
        <b/>
        <sz val="14"/>
        <color theme="1"/>
        <rFont val="Tw Cen MT"/>
        <family val="2"/>
      </rPr>
      <t xml:space="preserve">Type: </t>
    </r>
    <r>
      <rPr>
        <sz val="14"/>
        <color theme="1"/>
        <rFont val="Tw Cen MT"/>
        <family val="2"/>
      </rPr>
      <t>8F16-1B/1T</t>
    </r>
  </si>
  <si>
    <r>
      <rPr>
        <b/>
        <sz val="14"/>
        <color theme="1"/>
        <rFont val="Tw Cen MT"/>
        <family val="2"/>
      </rPr>
      <t xml:space="preserve">Pre Cast Crete Lintel </t>
    </r>
    <r>
      <rPr>
        <sz val="14"/>
        <color theme="1"/>
        <rFont val="Tw Cen MT"/>
        <family val="2"/>
      </rPr>
      <t xml:space="preserve">
</t>
    </r>
    <r>
      <rPr>
        <b/>
        <sz val="14"/>
        <color theme="1"/>
        <rFont val="Tw Cen MT"/>
        <family val="2"/>
      </rPr>
      <t xml:space="preserve">Type: </t>
    </r>
    <r>
      <rPr>
        <sz val="14"/>
        <color theme="1"/>
        <rFont val="Tw Cen MT"/>
        <family val="2"/>
      </rPr>
      <t>8FR16-1B/1T</t>
    </r>
  </si>
  <si>
    <r>
      <rPr>
        <b/>
        <sz val="14"/>
        <color theme="1"/>
        <rFont val="Tw Cen MT"/>
        <family val="2"/>
      </rPr>
      <t xml:space="preserve">Cast Crete Lintel </t>
    </r>
    <r>
      <rPr>
        <sz val="14"/>
        <color theme="1"/>
        <rFont val="Tw Cen MT"/>
        <family val="2"/>
      </rPr>
      <t xml:space="preserve">
</t>
    </r>
    <r>
      <rPr>
        <b/>
        <sz val="14"/>
        <color theme="1"/>
        <rFont val="Tw Cen MT"/>
        <family val="2"/>
      </rPr>
      <t xml:space="preserve">Type: </t>
    </r>
    <r>
      <rPr>
        <sz val="14"/>
        <color theme="1"/>
        <rFont val="Tw Cen MT"/>
        <family val="2"/>
      </rPr>
      <t>8FR14-1B/1T</t>
    </r>
  </si>
  <si>
    <r>
      <rPr>
        <b/>
        <sz val="14"/>
        <color theme="1"/>
        <rFont val="Tw Cen MT"/>
        <family val="2"/>
      </rPr>
      <t xml:space="preserve">Cast Crete Lintel </t>
    </r>
    <r>
      <rPr>
        <sz val="14"/>
        <color theme="1"/>
        <rFont val="Tw Cen MT"/>
        <family val="2"/>
      </rPr>
      <t xml:space="preserve">
</t>
    </r>
    <r>
      <rPr>
        <b/>
        <sz val="14"/>
        <color theme="1"/>
        <rFont val="Tw Cen MT"/>
        <family val="2"/>
      </rPr>
      <t xml:space="preserve">Type: </t>
    </r>
    <r>
      <rPr>
        <sz val="14"/>
        <color theme="1"/>
        <rFont val="Tw Cen MT"/>
        <family val="2"/>
      </rPr>
      <t>8F16-2B/2T</t>
    </r>
  </si>
  <si>
    <r>
      <t xml:space="preserve">CMU Stem Wall </t>
    </r>
    <r>
      <rPr>
        <b/>
        <sz val="14"/>
        <color theme="1"/>
        <rFont val="Tw Cen MT"/>
        <family val="2"/>
      </rPr>
      <t>(1'-10" H) (193 LF)</t>
    </r>
  </si>
  <si>
    <r>
      <t xml:space="preserve">(8" Thick) CMU Bulkhead </t>
    </r>
    <r>
      <rPr>
        <b/>
        <sz val="14"/>
        <color theme="1"/>
        <rFont val="Tw Cen MT"/>
        <family val="2"/>
      </rPr>
      <t>(48' LF , 1'-4" H)</t>
    </r>
  </si>
  <si>
    <r>
      <t xml:space="preserve">(8" Thick) CMU Wall </t>
    </r>
    <r>
      <rPr>
        <b/>
        <sz val="14"/>
        <color theme="1"/>
        <rFont val="Tw Cen MT"/>
        <family val="2"/>
      </rPr>
      <t>(122' LF , 9'-4" H)</t>
    </r>
  </si>
  <si>
    <r>
      <t xml:space="preserve">(1'-4"x1'-4") CMU Column </t>
    </r>
    <r>
      <rPr>
        <b/>
        <sz val="14"/>
        <color theme="1"/>
        <rFont val="Tw Cen MT"/>
        <family val="2"/>
      </rPr>
      <t>(9'-8" H)</t>
    </r>
  </si>
  <si>
    <r>
      <t xml:space="preserve">(1'-4"x1'-4") CMU Column </t>
    </r>
    <r>
      <rPr>
        <b/>
        <sz val="14"/>
        <color theme="1"/>
        <rFont val="Tw Cen MT"/>
        <family val="2"/>
      </rPr>
      <t>(8'-6" H)</t>
    </r>
  </si>
  <si>
    <r>
      <t xml:space="preserve">(4x4) Wood Post </t>
    </r>
    <r>
      <rPr>
        <b/>
        <sz val="14"/>
        <color theme="1"/>
        <rFont val="Tw Cen MT"/>
        <family val="2"/>
      </rPr>
      <t>(2 EA)</t>
    </r>
  </si>
  <si>
    <r>
      <t xml:space="preserve">(2x) Ceiling Joist @ 16" O.C </t>
    </r>
    <r>
      <rPr>
        <b/>
        <sz val="14"/>
        <color theme="1"/>
        <rFont val="Tw Cen MT"/>
        <family val="2"/>
      </rPr>
      <t>(1730 SF)</t>
    </r>
  </si>
  <si>
    <r>
      <t xml:space="preserve">(2x) Floor Joist @ 16" O.C </t>
    </r>
    <r>
      <rPr>
        <b/>
        <sz val="14"/>
        <color theme="1"/>
        <rFont val="Tw Cen MT"/>
        <family val="2"/>
      </rPr>
      <t>(1708 SF)</t>
    </r>
  </si>
  <si>
    <r>
      <t xml:space="preserve">(2x) Rafter @ 24" O.C </t>
    </r>
    <r>
      <rPr>
        <b/>
        <sz val="14"/>
        <color theme="1"/>
        <rFont val="Tw Cen MT"/>
        <family val="2"/>
      </rPr>
      <t>(1875 SF)</t>
    </r>
  </si>
  <si>
    <r>
      <t xml:space="preserve">(2x) Floor Joist @ 16" O.C </t>
    </r>
    <r>
      <rPr>
        <b/>
        <sz val="14"/>
        <color theme="1"/>
        <rFont val="Tw Cen MT"/>
        <family val="2"/>
      </rPr>
      <t>(760 SF)</t>
    </r>
  </si>
  <si>
    <r>
      <t xml:space="preserve">(2x) Ceiling Joist @ 16" O.C </t>
    </r>
    <r>
      <rPr>
        <b/>
        <sz val="14"/>
        <color theme="1"/>
        <rFont val="Tw Cen MT"/>
        <family val="2"/>
      </rPr>
      <t>(2425 SF)</t>
    </r>
  </si>
  <si>
    <r>
      <t xml:space="preserve">(2x) Rafter @ 24" O.C </t>
    </r>
    <r>
      <rPr>
        <b/>
        <sz val="14"/>
        <color theme="1"/>
        <rFont val="Tw Cen MT"/>
        <family val="2"/>
      </rPr>
      <t>(2627 SF)</t>
    </r>
  </si>
  <si>
    <r>
      <t xml:space="preserve">(2x6) Wood Stud @ 16" O.C </t>
    </r>
    <r>
      <rPr>
        <b/>
        <sz val="14"/>
        <color theme="1"/>
        <rFont val="Tw Cen MT"/>
        <family val="2"/>
      </rPr>
      <t>(22 EA , 402 LF)</t>
    </r>
  </si>
  <si>
    <r>
      <t xml:space="preserve">(3/4") P.T Furring Strip @ 16" O.C </t>
    </r>
    <r>
      <rPr>
        <b/>
        <sz val="14"/>
        <color theme="1"/>
        <rFont val="Tw Cen MT"/>
        <family val="2"/>
      </rPr>
      <t>(7 EA , 912 LF)</t>
    </r>
  </si>
  <si>
    <r>
      <t xml:space="preserve">(3/4") P.T Furring Strip @ 16" O.C </t>
    </r>
    <r>
      <rPr>
        <b/>
        <sz val="14"/>
        <color theme="1"/>
        <rFont val="Tw Cen MT"/>
        <family val="2"/>
      </rPr>
      <t>(1 EA , 48 LF)</t>
    </r>
  </si>
  <si>
    <r>
      <t xml:space="preserve">(2x4) Wood Stud @ 16" O.C </t>
    </r>
    <r>
      <rPr>
        <b/>
        <sz val="14"/>
        <color theme="1"/>
        <rFont val="Tw Cen MT"/>
        <family val="2"/>
      </rPr>
      <t>(200 EA , 1866 LF)</t>
    </r>
  </si>
  <si>
    <r>
      <t xml:space="preserve">(2x8) Wood Stud @ 16" O.C </t>
    </r>
    <r>
      <rPr>
        <b/>
        <sz val="14"/>
        <color theme="1"/>
        <rFont val="Tw Cen MT"/>
        <family val="2"/>
      </rPr>
      <t>(12 EA , 106 LF)</t>
    </r>
  </si>
  <si>
    <r>
      <t xml:space="preserve">(2x4) Wood Stud @ 16" O.C </t>
    </r>
    <r>
      <rPr>
        <b/>
        <sz val="14"/>
        <color theme="1"/>
        <rFont val="Tw Cen MT"/>
        <family val="2"/>
      </rPr>
      <t>(10 EA , 35 LF)</t>
    </r>
  </si>
  <si>
    <r>
      <t xml:space="preserve">(2x6) Wood Stud @ 16" O.C </t>
    </r>
    <r>
      <rPr>
        <b/>
        <sz val="14"/>
        <color theme="1"/>
        <rFont val="Tw Cen MT"/>
        <family val="2"/>
      </rPr>
      <t>(137 EA , 1251 LF)</t>
    </r>
  </si>
  <si>
    <r>
      <t xml:space="preserve">(2x4) Wood Stud @ 16" O.C </t>
    </r>
    <r>
      <rPr>
        <b/>
        <sz val="14"/>
        <color theme="1"/>
        <rFont val="Tw Cen MT"/>
        <family val="2"/>
      </rPr>
      <t>(87 EA , 779 LF)</t>
    </r>
  </si>
  <si>
    <t>MetCon Estimators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</si>
</sst>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_(&quot;$&quot;* #,##0_);_(&quot;$&quot;* \(#,##0\);_(&quot;$&quot;* &quot;-&quot;_);_(@_)"/>
    <numFmt numFmtId="165" formatCode="_(&quot;$&quot;* #,##0.00_);_(&quot;$&quot;* \(#,##0.00\);_(&quot;$&quot;* &quot;-&quot;??_);_(@_)"/>
    <numFmt numFmtId="166" formatCode="_(* #,##0.00_);_(* \(#,##0.00\);_(* &quot;-&quot;??_);_(@_)"/>
    <numFmt numFmtId="167" formatCode="&quot;$&quot;#,##0"/>
    <numFmt numFmtId="168" formatCode="_-&quot;$&quot;* #,##0_-;\-&quot;$&quot;* #,##0_-;_-&quot;$&quot;* &quot;-&quot;??_-;_-@_-"/>
    <numFmt numFmtId="169" formatCode="_(&quot;$&quot;* #,##0_);_(&quot;$&quot;* \(#,##0\);_(&quot;$&quot;* &quot;-&quot;?_);_(@_)"/>
    <numFmt numFmtId="170" formatCode="_(&quot;$&quot;* #,##0_);_(&quot;$&quot;* \(#,##0\);_(&quot;$&quot;* &quot;-&quot;??_);_(@_)"/>
    <numFmt numFmtId="171" formatCode="&quot;$&quot;#,##0.00"/>
  </numFmts>
  <fonts count="44">
    <font>
      <sz val="12"/>
      <name val="Arial"/>
      <charset val="134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name val="Arial"/>
      <family val="2"/>
    </font>
    <font>
      <sz val="11"/>
      <color indexed="62"/>
      <name val="Calibri"/>
      <family val="2"/>
    </font>
    <font>
      <b/>
      <sz val="11"/>
      <color indexed="8"/>
      <name val="Calibri"/>
      <family val="2"/>
    </font>
    <font>
      <b/>
      <sz val="11"/>
      <color indexed="63"/>
      <name val="Calibri"/>
      <family val="2"/>
    </font>
    <font>
      <sz val="10"/>
      <name val="Arial"/>
      <family val="2"/>
    </font>
    <font>
      <sz val="12"/>
      <name val="Arial"/>
      <family val="2"/>
    </font>
    <font>
      <sz val="8"/>
      <name val="Arial"/>
      <family val="2"/>
    </font>
    <font>
      <sz val="12"/>
      <color theme="1"/>
      <name val="Bahnschrift"/>
      <family val="2"/>
    </font>
    <font>
      <sz val="12"/>
      <name val="Bahnschrift"/>
      <family val="2"/>
    </font>
    <font>
      <b/>
      <sz val="12"/>
      <name val="Bahnschrift"/>
      <family val="2"/>
    </font>
    <font>
      <u/>
      <sz val="12"/>
      <name val="Bahnschrift"/>
      <family val="2"/>
    </font>
    <font>
      <sz val="12"/>
      <color indexed="9"/>
      <name val="Bahnschrift"/>
      <family val="2"/>
    </font>
    <font>
      <b/>
      <sz val="12"/>
      <color indexed="8"/>
      <name val="Bahnschrift"/>
      <family val="2"/>
    </font>
    <font>
      <u/>
      <sz val="12"/>
      <color theme="0" tint="-0.34998626667073579"/>
      <name val="Bahnschrift"/>
      <family val="2"/>
    </font>
    <font>
      <b/>
      <sz val="14"/>
      <color theme="0" tint="-0.34998626667073579"/>
      <name val="Tw Cen MT"/>
      <family val="2"/>
    </font>
    <font>
      <b/>
      <sz val="14"/>
      <color rgb="FF00B0F0"/>
      <name val="Tw Cen MT"/>
      <family val="2"/>
    </font>
    <font>
      <sz val="14"/>
      <name val="Tw Cen MT"/>
      <family val="2"/>
    </font>
    <font>
      <b/>
      <sz val="14"/>
      <name val="Tw Cen MT"/>
      <family val="2"/>
    </font>
    <font>
      <b/>
      <sz val="14"/>
      <color theme="1"/>
      <name val="Tw Cen MT"/>
      <family val="2"/>
    </font>
    <font>
      <sz val="14"/>
      <color theme="1"/>
      <name val="Tw Cen MT"/>
      <family val="2"/>
    </font>
    <font>
      <b/>
      <sz val="14"/>
      <color rgb="FFFF0000"/>
      <name val="Tw Cen MT"/>
      <family val="2"/>
    </font>
    <font>
      <b/>
      <sz val="14"/>
      <color rgb="FF0000B3"/>
      <name val="Tw Cen MT"/>
      <family val="2"/>
    </font>
    <font>
      <b/>
      <sz val="14"/>
      <color rgb="FF0000A7"/>
      <name val="Tw Cen MT"/>
      <family val="2"/>
    </font>
    <font>
      <b/>
      <sz val="14"/>
      <color rgb="FF0000CC"/>
      <name val="Tw Cen MT"/>
      <family val="2"/>
    </font>
    <font>
      <b/>
      <u/>
      <sz val="14"/>
      <color rgb="FF0000CC"/>
      <name val="Tw Cen MT"/>
      <family val="2"/>
    </font>
    <font>
      <b/>
      <u/>
      <sz val="14"/>
      <color rgb="FFFF0000"/>
      <name val="Tw Cen MT"/>
      <family val="2"/>
    </font>
    <font>
      <b/>
      <sz val="14"/>
      <color indexed="8"/>
      <name val="Tw Cen MT"/>
      <family val="2"/>
    </font>
    <font>
      <sz val="14"/>
      <color rgb="FF0000B3"/>
      <name val="Tw Cen MT"/>
      <family val="2"/>
    </font>
    <font>
      <b/>
      <sz val="14"/>
      <color theme="0"/>
      <name val="Tw Cen MT"/>
      <family val="2"/>
    </font>
    <font>
      <b/>
      <sz val="20"/>
      <color theme="0"/>
      <name val="Arial"/>
      <family val="2"/>
    </font>
    <font>
      <b/>
      <sz val="12"/>
      <color theme="0"/>
      <name val="Bahnschrift"/>
      <family val="2"/>
    </font>
    <font>
      <b/>
      <sz val="12"/>
      <color theme="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-0.499984740745262"/>
        <bgColor indexed="64"/>
      </patternFill>
    </fill>
  </fills>
  <borders count="66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double">
        <color indexed="62"/>
      </top>
      <bottom style="double">
        <color indexed="62"/>
      </bottom>
      <diagonal/>
    </border>
    <border>
      <left/>
      <right style="thin">
        <color auto="1"/>
      </right>
      <top style="double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22"/>
      </right>
      <top/>
      <bottom style="thin">
        <color indexed="22"/>
      </bottom>
      <diagonal/>
    </border>
    <border>
      <left style="medium">
        <color indexed="64"/>
      </left>
      <right/>
      <top style="double">
        <color indexed="62"/>
      </top>
      <bottom style="double">
        <color indexed="62"/>
      </bottom>
      <diagonal/>
    </border>
    <border>
      <left/>
      <right style="medium">
        <color indexed="64"/>
      </right>
      <top style="double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indexed="62"/>
      </top>
      <bottom style="medium">
        <color indexed="64"/>
      </bottom>
      <diagonal/>
    </border>
    <border>
      <left/>
      <right/>
      <top style="double">
        <color indexed="62"/>
      </top>
      <bottom style="medium">
        <color indexed="64"/>
      </bottom>
      <diagonal/>
    </border>
    <border>
      <left/>
      <right style="medium">
        <color indexed="64"/>
      </right>
      <top style="thin">
        <color indexed="62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auto="1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medium">
        <color indexed="64"/>
      </right>
      <top style="thin">
        <color indexed="22"/>
      </top>
      <bottom style="thin">
        <color indexed="22"/>
      </bottom>
      <diagonal/>
    </border>
    <border>
      <left style="thin">
        <color auto="1"/>
      </left>
      <right/>
      <top style="thin">
        <color indexed="22"/>
      </top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 style="medium">
        <color indexed="64"/>
      </right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thin">
        <color indexed="64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thin">
        <color indexed="64"/>
      </right>
      <top style="thin">
        <color indexed="22"/>
      </top>
      <bottom style="double">
        <color indexed="62"/>
      </bottom>
      <diagonal/>
    </border>
    <border>
      <left style="thin">
        <color auto="1"/>
      </left>
      <right/>
      <top style="thin">
        <color indexed="22"/>
      </top>
      <bottom/>
      <diagonal/>
    </border>
    <border>
      <left style="thin">
        <color auto="1"/>
      </left>
      <right/>
      <top/>
      <bottom style="thin">
        <color indexed="22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  <border>
      <left style="thin">
        <color indexed="22"/>
      </left>
      <right style="medium">
        <color indexed="64"/>
      </right>
      <top/>
      <bottom style="thin">
        <color indexed="22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22"/>
      </right>
      <top/>
      <bottom style="thin">
        <color indexed="22"/>
      </bottom>
      <diagonal/>
    </border>
    <border>
      <left/>
      <right style="medium">
        <color indexed="64"/>
      </right>
      <top style="thin">
        <color indexed="22"/>
      </top>
      <bottom/>
      <diagonal/>
    </border>
  </borders>
  <cellStyleXfs count="37">
    <xf numFmtId="0" fontId="0" fillId="0" borderId="0"/>
    <xf numFmtId="9" fontId="12" fillId="0" borderId="0" applyFont="0" applyFill="0" applyBorder="0" applyAlignment="0" applyProtection="0"/>
    <xf numFmtId="0" fontId="12" fillId="5" borderId="2" applyNumberFormat="0" applyFont="0" applyAlignment="0" applyProtection="0"/>
    <xf numFmtId="0" fontId="12" fillId="0" borderId="0"/>
    <xf numFmtId="0" fontId="13" fillId="4" borderId="4" applyNumberFormat="0" applyAlignment="0" applyProtection="0"/>
    <xf numFmtId="0" fontId="11" fillId="0" borderId="0"/>
    <xf numFmtId="0" fontId="15" fillId="3" borderId="5" applyNumberFormat="0" applyAlignment="0" applyProtection="0"/>
    <xf numFmtId="0" fontId="14" fillId="0" borderId="3" applyNumberFormat="0" applyFill="0" applyAlignment="0" applyProtection="0"/>
    <xf numFmtId="0" fontId="11" fillId="0" borderId="0"/>
    <xf numFmtId="0" fontId="12" fillId="0" borderId="0"/>
    <xf numFmtId="0" fontId="12" fillId="0" borderId="0"/>
    <xf numFmtId="0" fontId="12" fillId="0" borderId="0"/>
    <xf numFmtId="165" fontId="16" fillId="0" borderId="0" applyFont="0" applyFill="0" applyBorder="0" applyAlignment="0" applyProtection="0"/>
    <xf numFmtId="166" fontId="12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166" fontId="12" fillId="0" borderId="0" applyFont="0" applyFill="0" applyBorder="0" applyAlignment="0" applyProtection="0"/>
    <xf numFmtId="0" fontId="11" fillId="0" borderId="0"/>
    <xf numFmtId="0" fontId="16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165" fontId="17" fillId="0" borderId="0" applyFont="0" applyFill="0" applyBorder="0" applyAlignment="0" applyProtection="0"/>
    <xf numFmtId="0" fontId="10" fillId="0" borderId="0"/>
    <xf numFmtId="0" fontId="10" fillId="0" borderId="0"/>
    <xf numFmtId="0" fontId="9" fillId="0" borderId="0"/>
    <xf numFmtId="0" fontId="8" fillId="0" borderId="0"/>
    <xf numFmtId="0" fontId="7" fillId="0" borderId="0"/>
    <xf numFmtId="0" fontId="6" fillId="0" borderId="0"/>
    <xf numFmtId="0" fontId="5" fillId="0" borderId="0"/>
    <xf numFmtId="0" fontId="4" fillId="0" borderId="0"/>
    <xf numFmtId="165" fontId="12" fillId="0" borderId="0" applyFont="0" applyFill="0" applyBorder="0" applyAlignment="0" applyProtection="0"/>
    <xf numFmtId="0" fontId="3" fillId="0" borderId="0"/>
    <xf numFmtId="0" fontId="2" fillId="0" borderId="0"/>
    <xf numFmtId="0" fontId="1" fillId="0" borderId="0"/>
  </cellStyleXfs>
  <cellXfs count="237">
    <xf numFmtId="0" fontId="0" fillId="0" borderId="0" xfId="0"/>
    <xf numFmtId="0" fontId="19" fillId="0" borderId="0" xfId="0" applyFont="1"/>
    <xf numFmtId="0" fontId="20" fillId="0" borderId="0" xfId="0" applyFont="1" applyAlignment="1">
      <alignment vertical="top"/>
    </xf>
    <xf numFmtId="0" fontId="20" fillId="0" borderId="0" xfId="20" applyFont="1" applyAlignment="1">
      <alignment vertical="center"/>
    </xf>
    <xf numFmtId="0" fontId="22" fillId="0" borderId="0" xfId="0" applyFont="1" applyAlignment="1">
      <alignment vertical="center"/>
    </xf>
    <xf numFmtId="0" fontId="23" fillId="0" borderId="0" xfId="0" applyFont="1" applyAlignment="1">
      <alignment horizontal="center" vertical="center" wrapText="1"/>
    </xf>
    <xf numFmtId="164" fontId="24" fillId="0" borderId="11" xfId="7" applyNumberFormat="1" applyFont="1" applyFill="1" applyBorder="1" applyAlignment="1">
      <alignment vertical="top"/>
    </xf>
    <xf numFmtId="0" fontId="22" fillId="0" borderId="0" xfId="0" applyFont="1" applyAlignment="1">
      <alignment vertical="top"/>
    </xf>
    <xf numFmtId="165" fontId="20" fillId="0" borderId="0" xfId="0" applyNumberFormat="1" applyFont="1" applyAlignment="1">
      <alignment vertical="top"/>
    </xf>
    <xf numFmtId="0" fontId="25" fillId="0" borderId="0" xfId="0" applyFont="1" applyAlignment="1">
      <alignment vertical="top"/>
    </xf>
    <xf numFmtId="164" fontId="24" fillId="0" borderId="26" xfId="7" applyNumberFormat="1" applyFont="1" applyFill="1" applyBorder="1" applyAlignment="1">
      <alignment vertical="top"/>
    </xf>
    <xf numFmtId="0" fontId="21" fillId="0" borderId="0" xfId="20" applyFont="1" applyAlignment="1">
      <alignment horizontal="left" vertical="top"/>
    </xf>
    <xf numFmtId="14" fontId="20" fillId="0" borderId="0" xfId="20" applyNumberFormat="1" applyFont="1" applyAlignment="1">
      <alignment horizontal="left" vertical="top"/>
    </xf>
    <xf numFmtId="0" fontId="20" fillId="0" borderId="0" xfId="20" applyFont="1"/>
    <xf numFmtId="14" fontId="20" fillId="2" borderId="17" xfId="20" applyNumberFormat="1" applyFont="1" applyFill="1" applyBorder="1" applyAlignment="1">
      <alignment vertical="top"/>
    </xf>
    <xf numFmtId="14" fontId="21" fillId="0" borderId="0" xfId="20" applyNumberFormat="1" applyFont="1" applyAlignment="1">
      <alignment horizontal="left" vertical="top"/>
    </xf>
    <xf numFmtId="166" fontId="20" fillId="2" borderId="0" xfId="17" applyFont="1" applyFill="1" applyBorder="1" applyAlignment="1">
      <alignment vertical="top"/>
    </xf>
    <xf numFmtId="1" fontId="21" fillId="0" borderId="7" xfId="20" applyNumberFormat="1" applyFont="1" applyBorder="1" applyAlignment="1">
      <alignment horizontal="center" vertical="center"/>
    </xf>
    <xf numFmtId="1" fontId="20" fillId="0" borderId="37" xfId="20" applyNumberFormat="1" applyFont="1" applyBorder="1" applyAlignment="1">
      <alignment horizontal="center" vertical="center"/>
    </xf>
    <xf numFmtId="2" fontId="21" fillId="2" borderId="15" xfId="20" applyNumberFormat="1" applyFont="1" applyFill="1" applyBorder="1" applyAlignment="1">
      <alignment horizontal="right" vertical="center"/>
    </xf>
    <xf numFmtId="2" fontId="21" fillId="2" borderId="6" xfId="20" applyNumberFormat="1" applyFont="1" applyFill="1" applyBorder="1" applyAlignment="1">
      <alignment horizontal="right" vertical="center"/>
    </xf>
    <xf numFmtId="169" fontId="20" fillId="2" borderId="19" xfId="20" applyNumberFormat="1" applyFont="1" applyFill="1" applyBorder="1" applyAlignment="1">
      <alignment horizontal="center" vertical="center"/>
    </xf>
    <xf numFmtId="169" fontId="21" fillId="2" borderId="22" xfId="20" applyNumberFormat="1" applyFont="1" applyFill="1" applyBorder="1" applyAlignment="1">
      <alignment horizontal="center" vertical="center"/>
    </xf>
    <xf numFmtId="1" fontId="21" fillId="6" borderId="36" xfId="20" applyNumberFormat="1" applyFont="1" applyFill="1" applyBorder="1" applyAlignment="1">
      <alignment horizontal="center" vertical="center"/>
    </xf>
    <xf numFmtId="0" fontId="20" fillId="2" borderId="20" xfId="20" applyFont="1" applyFill="1" applyBorder="1" applyAlignment="1">
      <alignment horizontal="center" vertical="center" wrapText="1"/>
    </xf>
    <xf numFmtId="14" fontId="20" fillId="2" borderId="9" xfId="20" applyNumberFormat="1" applyFont="1" applyFill="1" applyBorder="1" applyAlignment="1">
      <alignment vertical="top"/>
    </xf>
    <xf numFmtId="0" fontId="20" fillId="2" borderId="34" xfId="20" applyFont="1" applyFill="1" applyBorder="1" applyAlignment="1">
      <alignment horizontal="center" vertical="center" wrapText="1"/>
    </xf>
    <xf numFmtId="169" fontId="20" fillId="2" borderId="38" xfId="20" applyNumberFormat="1" applyFont="1" applyFill="1" applyBorder="1" applyAlignment="1">
      <alignment horizontal="center" vertical="center"/>
    </xf>
    <xf numFmtId="169" fontId="21" fillId="2" borderId="35" xfId="20" applyNumberFormat="1" applyFont="1" applyFill="1" applyBorder="1" applyAlignment="1">
      <alignment horizontal="center" vertical="center"/>
    </xf>
    <xf numFmtId="0" fontId="20" fillId="2" borderId="32" xfId="20" applyFont="1" applyFill="1" applyBorder="1" applyAlignment="1">
      <alignment horizontal="center" vertical="center" wrapText="1"/>
    </xf>
    <xf numFmtId="169" fontId="20" fillId="2" borderId="43" xfId="20" applyNumberFormat="1" applyFont="1" applyFill="1" applyBorder="1" applyAlignment="1">
      <alignment horizontal="center" vertical="center"/>
    </xf>
    <xf numFmtId="169" fontId="21" fillId="2" borderId="44" xfId="20" applyNumberFormat="1" applyFont="1" applyFill="1" applyBorder="1" applyAlignment="1">
      <alignment horizontal="center" vertical="center"/>
    </xf>
    <xf numFmtId="9" fontId="24" fillId="0" borderId="50" xfId="1" applyFont="1" applyFill="1" applyBorder="1" applyAlignment="1">
      <alignment horizontal="center" vertical="center"/>
    </xf>
    <xf numFmtId="14" fontId="20" fillId="2" borderId="0" xfId="20" applyNumberFormat="1" applyFont="1" applyFill="1" applyAlignment="1">
      <alignment vertical="top"/>
    </xf>
    <xf numFmtId="14" fontId="21" fillId="2" borderId="0" xfId="20" applyNumberFormat="1" applyFont="1" applyFill="1" applyAlignment="1">
      <alignment horizontal="right" vertical="top"/>
    </xf>
    <xf numFmtId="1" fontId="20" fillId="0" borderId="0" xfId="20" applyNumberFormat="1" applyFont="1" applyAlignment="1">
      <alignment horizontal="center" vertical="center"/>
    </xf>
    <xf numFmtId="0" fontId="26" fillId="2" borderId="9" xfId="0" applyFont="1" applyFill="1" applyBorder="1" applyAlignment="1">
      <alignment horizontal="left" vertical="center"/>
    </xf>
    <xf numFmtId="0" fontId="27" fillId="2" borderId="0" xfId="0" applyFont="1" applyFill="1" applyAlignment="1">
      <alignment horizontal="center" vertical="center" wrapText="1"/>
    </xf>
    <xf numFmtId="2" fontId="28" fillId="2" borderId="0" xfId="0" applyNumberFormat="1" applyFont="1" applyFill="1" applyAlignment="1">
      <alignment vertical="top" wrapText="1"/>
    </xf>
    <xf numFmtId="0" fontId="28" fillId="0" borderId="0" xfId="0" applyFont="1" applyAlignment="1">
      <alignment vertical="top"/>
    </xf>
    <xf numFmtId="0" fontId="28" fillId="2" borderId="0" xfId="0" applyFont="1" applyFill="1" applyAlignment="1">
      <alignment vertical="center"/>
    </xf>
    <xf numFmtId="165" fontId="29" fillId="2" borderId="0" xfId="0" applyNumberFormat="1" applyFont="1" applyFill="1" applyAlignment="1">
      <alignment vertical="center" wrapText="1"/>
    </xf>
    <xf numFmtId="168" fontId="31" fillId="2" borderId="17" xfId="0" applyNumberFormat="1" applyFont="1" applyFill="1" applyBorder="1" applyAlignment="1">
      <alignment horizontal="center" vertical="center"/>
    </xf>
    <xf numFmtId="0" fontId="28" fillId="2" borderId="9" xfId="0" applyFont="1" applyFill="1" applyBorder="1" applyAlignment="1">
      <alignment horizontal="center" vertical="top"/>
    </xf>
    <xf numFmtId="0" fontId="26" fillId="2" borderId="0" xfId="0" applyFont="1" applyFill="1" applyAlignment="1">
      <alignment horizontal="center" vertical="center" wrapText="1"/>
    </xf>
    <xf numFmtId="165" fontId="31" fillId="2" borderId="0" xfId="0" applyNumberFormat="1" applyFont="1" applyFill="1" applyAlignment="1">
      <alignment horizontal="right" vertical="center"/>
    </xf>
    <xf numFmtId="1" fontId="28" fillId="2" borderId="0" xfId="0" applyNumberFormat="1" applyFont="1" applyFill="1" applyAlignment="1">
      <alignment horizontal="right" vertical="center" wrapText="1"/>
    </xf>
    <xf numFmtId="0" fontId="28" fillId="2" borderId="0" xfId="0" applyFont="1" applyFill="1" applyAlignment="1">
      <alignment horizontal="center" vertical="center"/>
    </xf>
    <xf numFmtId="0" fontId="32" fillId="2" borderId="0" xfId="0" applyFont="1" applyFill="1" applyAlignment="1">
      <alignment horizontal="right" vertical="center"/>
    </xf>
    <xf numFmtId="168" fontId="32" fillId="2" borderId="17" xfId="0" applyNumberFormat="1" applyFont="1" applyFill="1" applyBorder="1" applyAlignment="1">
      <alignment horizontal="center" vertical="center"/>
    </xf>
    <xf numFmtId="1" fontId="28" fillId="2" borderId="24" xfId="2" applyNumberFormat="1" applyFont="1" applyFill="1" applyBorder="1" applyAlignment="1">
      <alignment horizontal="center" vertical="top"/>
    </xf>
    <xf numFmtId="1" fontId="28" fillId="2" borderId="45" xfId="2" applyNumberFormat="1" applyFont="1" applyFill="1" applyBorder="1" applyAlignment="1">
      <alignment horizontal="center" vertical="top"/>
    </xf>
    <xf numFmtId="1" fontId="28" fillId="2" borderId="46" xfId="2" applyNumberFormat="1" applyFont="1" applyFill="1" applyBorder="1" applyAlignment="1">
      <alignment horizontal="center" vertical="top"/>
    </xf>
    <xf numFmtId="164" fontId="29" fillId="2" borderId="47" xfId="2" applyNumberFormat="1" applyFont="1" applyFill="1" applyBorder="1" applyAlignment="1" applyProtection="1">
      <alignment horizontal="left" vertical="center"/>
    </xf>
    <xf numFmtId="1" fontId="28" fillId="2" borderId="45" xfId="2" applyNumberFormat="1" applyFont="1" applyFill="1" applyBorder="1" applyAlignment="1">
      <alignment horizontal="center" vertical="center"/>
    </xf>
    <xf numFmtId="1" fontId="28" fillId="0" borderId="48" xfId="2" applyNumberFormat="1" applyFont="1" applyFill="1" applyBorder="1" applyAlignment="1">
      <alignment horizontal="center" vertical="top"/>
    </xf>
    <xf numFmtId="0" fontId="31" fillId="0" borderId="0" xfId="0" applyFont="1" applyAlignment="1">
      <alignment vertical="center"/>
    </xf>
    <xf numFmtId="1" fontId="28" fillId="0" borderId="0" xfId="0" applyNumberFormat="1" applyFont="1" applyAlignment="1">
      <alignment horizontal="center" vertical="center"/>
    </xf>
    <xf numFmtId="0" fontId="28" fillId="0" borderId="0" xfId="0" applyFont="1" applyAlignment="1">
      <alignment horizontal="center" vertical="center"/>
    </xf>
    <xf numFmtId="9" fontId="28" fillId="0" borderId="0" xfId="0" applyNumberFormat="1" applyFont="1" applyAlignment="1">
      <alignment horizontal="center" vertical="center"/>
    </xf>
    <xf numFmtId="165" fontId="31" fillId="0" borderId="0" xfId="24" applyFont="1" applyFill="1" applyBorder="1" applyAlignment="1">
      <alignment horizontal="center" vertical="center"/>
    </xf>
    <xf numFmtId="165" fontId="31" fillId="0" borderId="0" xfId="24" applyFont="1" applyBorder="1" applyAlignment="1">
      <alignment horizontal="center" vertical="center"/>
    </xf>
    <xf numFmtId="165" fontId="28" fillId="0" borderId="0" xfId="0" applyNumberFormat="1" applyFont="1" applyAlignment="1">
      <alignment vertical="center"/>
    </xf>
    <xf numFmtId="1" fontId="28" fillId="2" borderId="52" xfId="2" applyNumberFormat="1" applyFont="1" applyFill="1" applyBorder="1" applyAlignment="1">
      <alignment horizontal="center" vertical="center"/>
    </xf>
    <xf numFmtId="0" fontId="31" fillId="0" borderId="0" xfId="28" applyFont="1" applyAlignment="1">
      <alignment horizontal="left" vertical="center" wrapText="1"/>
    </xf>
    <xf numFmtId="0" fontId="31" fillId="0" borderId="0" xfId="28" applyFont="1" applyAlignment="1">
      <alignment horizontal="center" vertical="center"/>
    </xf>
    <xf numFmtId="165" fontId="29" fillId="0" borderId="0" xfId="0" applyNumberFormat="1" applyFont="1" applyAlignment="1">
      <alignment vertical="center"/>
    </xf>
    <xf numFmtId="165" fontId="28" fillId="0" borderId="0" xfId="0" applyNumberFormat="1" applyFont="1" applyAlignment="1">
      <alignment vertical="center" wrapText="1"/>
    </xf>
    <xf numFmtId="0" fontId="31" fillId="0" borderId="27" xfId="0" applyFont="1" applyBorder="1" applyAlignment="1">
      <alignment vertical="center" wrapText="1"/>
    </xf>
    <xf numFmtId="0" fontId="31" fillId="0" borderId="27" xfId="0" applyFont="1" applyBorder="1" applyAlignment="1">
      <alignment horizontal="center" vertical="center" wrapText="1"/>
    </xf>
    <xf numFmtId="9" fontId="31" fillId="0" borderId="27" xfId="0" applyNumberFormat="1" applyFont="1" applyBorder="1" applyAlignment="1">
      <alignment horizontal="center" vertical="center" wrapText="1"/>
    </xf>
    <xf numFmtId="1" fontId="31" fillId="0" borderId="27" xfId="0" applyNumberFormat="1" applyFont="1" applyBorder="1" applyAlignment="1">
      <alignment horizontal="center" vertical="center" wrapText="1"/>
    </xf>
    <xf numFmtId="165" fontId="31" fillId="0" borderId="27" xfId="24" applyFont="1" applyFill="1" applyBorder="1" applyAlignment="1">
      <alignment horizontal="center" vertical="center" wrapText="1"/>
    </xf>
    <xf numFmtId="165" fontId="31" fillId="0" borderId="27" xfId="24" applyFont="1" applyBorder="1" applyAlignment="1">
      <alignment horizontal="center" vertical="center" wrapText="1"/>
    </xf>
    <xf numFmtId="165" fontId="28" fillId="0" borderId="27" xfId="0" applyNumberFormat="1" applyFont="1" applyBorder="1" applyAlignment="1">
      <alignment vertical="center" wrapText="1"/>
    </xf>
    <xf numFmtId="169" fontId="28" fillId="2" borderId="27" xfId="2" applyNumberFormat="1" applyFont="1" applyFill="1" applyBorder="1" applyAlignment="1" applyProtection="1">
      <alignment horizontal="left" vertical="center" wrapText="1"/>
    </xf>
    <xf numFmtId="164" fontId="29" fillId="2" borderId="60" xfId="2" applyNumberFormat="1" applyFont="1" applyFill="1" applyBorder="1" applyAlignment="1" applyProtection="1">
      <alignment horizontal="left" vertical="center"/>
    </xf>
    <xf numFmtId="0" fontId="31" fillId="0" borderId="27" xfId="0" applyFont="1" applyBorder="1" applyAlignment="1">
      <alignment horizontal="left" vertical="center" wrapText="1"/>
    </xf>
    <xf numFmtId="0" fontId="31" fillId="0" borderId="0" xfId="0" applyFont="1" applyAlignment="1">
      <alignment wrapText="1"/>
    </xf>
    <xf numFmtId="0" fontId="33" fillId="0" borderId="0" xfId="36" applyFont="1" applyAlignment="1">
      <alignment horizontal="center" vertical="center" wrapText="1"/>
    </xf>
    <xf numFmtId="0" fontId="31" fillId="0" borderId="0" xfId="36" applyFont="1" applyAlignment="1">
      <alignment horizontal="center" vertical="center" wrapText="1"/>
    </xf>
    <xf numFmtId="1" fontId="28" fillId="2" borderId="49" xfId="2" applyNumberFormat="1" applyFont="1" applyFill="1" applyBorder="1" applyAlignment="1">
      <alignment horizontal="center" vertical="top"/>
    </xf>
    <xf numFmtId="165" fontId="31" fillId="0" borderId="0" xfId="23" applyNumberFormat="1" applyFont="1" applyAlignment="1">
      <alignment horizontal="center" vertical="center"/>
    </xf>
    <xf numFmtId="1" fontId="28" fillId="2" borderId="53" xfId="2" applyNumberFormat="1" applyFont="1" applyFill="1" applyBorder="1" applyAlignment="1">
      <alignment horizontal="center" vertical="center"/>
    </xf>
    <xf numFmtId="164" fontId="38" fillId="0" borderId="26" xfId="7" applyNumberFormat="1" applyFont="1" applyFill="1" applyBorder="1" applyAlignment="1">
      <alignment vertical="top"/>
    </xf>
    <xf numFmtId="9" fontId="38" fillId="0" borderId="50" xfId="1" applyFont="1" applyFill="1" applyBorder="1" applyAlignment="1">
      <alignment horizontal="center" vertical="center"/>
    </xf>
    <xf numFmtId="170" fontId="38" fillId="0" borderId="51" xfId="7" applyNumberFormat="1" applyFont="1" applyFill="1" applyBorder="1" applyAlignment="1">
      <alignment vertical="center"/>
    </xf>
    <xf numFmtId="170" fontId="32" fillId="2" borderId="9" xfId="7" applyNumberFormat="1" applyFont="1" applyFill="1" applyBorder="1" applyAlignment="1">
      <alignment horizontal="right" vertical="center"/>
    </xf>
    <xf numFmtId="170" fontId="32" fillId="2" borderId="0" xfId="7" applyNumberFormat="1" applyFont="1" applyFill="1" applyBorder="1" applyAlignment="1">
      <alignment horizontal="right" vertical="center"/>
    </xf>
    <xf numFmtId="170" fontId="32" fillId="2" borderId="17" xfId="7" applyNumberFormat="1" applyFont="1" applyFill="1" applyBorder="1" applyAlignment="1">
      <alignment vertical="center"/>
    </xf>
    <xf numFmtId="2" fontId="28" fillId="2" borderId="9" xfId="0" applyNumberFormat="1" applyFont="1" applyFill="1" applyBorder="1" applyAlignment="1">
      <alignment vertical="top"/>
    </xf>
    <xf numFmtId="2" fontId="28" fillId="2" borderId="0" xfId="0" applyNumberFormat="1" applyFont="1" applyFill="1" applyAlignment="1">
      <alignment vertical="top"/>
    </xf>
    <xf numFmtId="2" fontId="28" fillId="2" borderId="17" xfId="0" applyNumberFormat="1" applyFont="1" applyFill="1" applyBorder="1" applyAlignment="1">
      <alignment vertical="top"/>
    </xf>
    <xf numFmtId="0" fontId="28" fillId="2" borderId="0" xfId="0" applyFont="1" applyFill="1" applyAlignment="1">
      <alignment vertical="top"/>
    </xf>
    <xf numFmtId="0" fontId="28" fillId="2" borderId="17" xfId="0" applyFont="1" applyFill="1" applyBorder="1" applyAlignment="1">
      <alignment vertical="center"/>
    </xf>
    <xf numFmtId="0" fontId="28" fillId="2" borderId="23" xfId="0" applyFont="1" applyFill="1" applyBorder="1" applyAlignment="1">
      <alignment horizontal="center" vertical="top"/>
    </xf>
    <xf numFmtId="0" fontId="28" fillId="2" borderId="21" xfId="0" applyFont="1" applyFill="1" applyBorder="1" applyAlignment="1">
      <alignment horizontal="center" vertical="top"/>
    </xf>
    <xf numFmtId="2" fontId="28" fillId="2" borderId="21" xfId="0" applyNumberFormat="1" applyFont="1" applyFill="1" applyBorder="1" applyAlignment="1">
      <alignment vertical="top"/>
    </xf>
    <xf numFmtId="1" fontId="28" fillId="2" borderId="21" xfId="0" applyNumberFormat="1" applyFont="1" applyFill="1" applyBorder="1" applyAlignment="1">
      <alignment horizontal="center" vertical="center"/>
    </xf>
    <xf numFmtId="0" fontId="28" fillId="2" borderId="21" xfId="0" applyFont="1" applyFill="1" applyBorder="1" applyAlignment="1">
      <alignment horizontal="center" vertical="center"/>
    </xf>
    <xf numFmtId="1" fontId="28" fillId="2" borderId="21" xfId="0" applyNumberFormat="1" applyFont="1" applyFill="1" applyBorder="1" applyAlignment="1">
      <alignment horizontal="center" vertical="center" wrapText="1"/>
    </xf>
    <xf numFmtId="165" fontId="28" fillId="2" borderId="21" xfId="0" applyNumberFormat="1" applyFont="1" applyFill="1" applyBorder="1" applyAlignment="1">
      <alignment vertical="center" wrapText="1"/>
    </xf>
    <xf numFmtId="0" fontId="28" fillId="2" borderId="21" xfId="0" applyFont="1" applyFill="1" applyBorder="1" applyAlignment="1">
      <alignment vertical="center"/>
    </xf>
    <xf numFmtId="0" fontId="28" fillId="2" borderId="14" xfId="0" applyFont="1" applyFill="1" applyBorder="1" applyAlignment="1">
      <alignment vertical="center"/>
    </xf>
    <xf numFmtId="0" fontId="28" fillId="0" borderId="1" xfId="0" applyFont="1" applyBorder="1" applyAlignment="1">
      <alignment horizontal="center" vertical="top"/>
    </xf>
    <xf numFmtId="0" fontId="28" fillId="0" borderId="0" xfId="0" applyFont="1" applyAlignment="1">
      <alignment horizontal="center" vertical="top"/>
    </xf>
    <xf numFmtId="2" fontId="28" fillId="0" borderId="0" xfId="0" applyNumberFormat="1" applyFont="1" applyAlignment="1">
      <alignment vertical="top"/>
    </xf>
    <xf numFmtId="1" fontId="28" fillId="0" borderId="0" xfId="0" applyNumberFormat="1" applyFont="1" applyAlignment="1">
      <alignment horizontal="center" vertical="center" wrapText="1"/>
    </xf>
    <xf numFmtId="0" fontId="28" fillId="0" borderId="0" xfId="0" applyFont="1" applyAlignment="1">
      <alignment vertical="center"/>
    </xf>
    <xf numFmtId="2" fontId="28" fillId="0" borderId="0" xfId="0" applyNumberFormat="1" applyFont="1" applyAlignment="1">
      <alignment vertical="top" wrapText="1"/>
    </xf>
    <xf numFmtId="2" fontId="28" fillId="0" borderId="0" xfId="0" applyNumberFormat="1" applyFont="1" applyAlignment="1">
      <alignment horizontal="center" vertical="center" wrapText="1"/>
    </xf>
    <xf numFmtId="2" fontId="28" fillId="0" borderId="0" xfId="0" applyNumberFormat="1" applyFont="1" applyAlignment="1">
      <alignment vertical="center" wrapText="1"/>
    </xf>
    <xf numFmtId="167" fontId="28" fillId="0" borderId="0" xfId="0" applyNumberFormat="1" applyFont="1" applyAlignment="1">
      <alignment vertical="center"/>
    </xf>
    <xf numFmtId="0" fontId="30" fillId="2" borderId="0" xfId="0" applyFont="1" applyFill="1" applyAlignment="1">
      <alignment horizontal="left" vertical="center" wrapText="1"/>
    </xf>
    <xf numFmtId="14" fontId="31" fillId="2" borderId="0" xfId="0" applyNumberFormat="1" applyFont="1" applyFill="1" applyAlignment="1">
      <alignment horizontal="center" vertical="center" wrapText="1"/>
    </xf>
    <xf numFmtId="169" fontId="28" fillId="2" borderId="61" xfId="2" applyNumberFormat="1" applyFont="1" applyFill="1" applyBorder="1" applyAlignment="1" applyProtection="1">
      <alignment horizontal="left" vertical="center"/>
    </xf>
    <xf numFmtId="164" fontId="29" fillId="2" borderId="62" xfId="2" applyNumberFormat="1" applyFont="1" applyFill="1" applyBorder="1" applyAlignment="1" applyProtection="1">
      <alignment horizontal="left" vertical="center"/>
    </xf>
    <xf numFmtId="0" fontId="31" fillId="0" borderId="27" xfId="0" applyFont="1" applyBorder="1" applyAlignment="1">
      <alignment vertical="center"/>
    </xf>
    <xf numFmtId="1" fontId="28" fillId="0" borderId="27" xfId="0" applyNumberFormat="1" applyFont="1" applyBorder="1" applyAlignment="1">
      <alignment horizontal="center" vertical="center"/>
    </xf>
    <xf numFmtId="0" fontId="28" fillId="0" borderId="27" xfId="0" applyFont="1" applyBorder="1" applyAlignment="1">
      <alignment horizontal="center" vertical="center"/>
    </xf>
    <xf numFmtId="9" fontId="28" fillId="0" borderId="27" xfId="0" applyNumberFormat="1" applyFont="1" applyBorder="1" applyAlignment="1">
      <alignment horizontal="center" vertical="center"/>
    </xf>
    <xf numFmtId="165" fontId="31" fillId="0" borderId="27" xfId="24" applyFont="1" applyFill="1" applyBorder="1" applyAlignment="1">
      <alignment horizontal="center" vertical="center"/>
    </xf>
    <xf numFmtId="165" fontId="31" fillId="0" borderId="27" xfId="24" applyFont="1" applyBorder="1" applyAlignment="1">
      <alignment horizontal="center" vertical="center"/>
    </xf>
    <xf numFmtId="165" fontId="28" fillId="0" borderId="27" xfId="0" applyNumberFormat="1" applyFont="1" applyBorder="1" applyAlignment="1">
      <alignment vertical="center"/>
    </xf>
    <xf numFmtId="169" fontId="28" fillId="2" borderId="27" xfId="2" applyNumberFormat="1" applyFont="1" applyFill="1" applyBorder="1" applyAlignment="1" applyProtection="1">
      <alignment horizontal="left" vertical="center"/>
    </xf>
    <xf numFmtId="164" fontId="29" fillId="2" borderId="27" xfId="2" applyNumberFormat="1" applyFont="1" applyFill="1" applyBorder="1" applyAlignment="1" applyProtection="1">
      <alignment horizontal="left" vertical="center"/>
    </xf>
    <xf numFmtId="1" fontId="31" fillId="0" borderId="27" xfId="0" applyNumberFormat="1" applyFont="1" applyBorder="1" applyAlignment="1">
      <alignment horizontal="center" vertical="center"/>
    </xf>
    <xf numFmtId="0" fontId="31" fillId="0" borderId="27" xfId="0" applyFont="1" applyBorder="1" applyAlignment="1">
      <alignment horizontal="center" vertical="center"/>
    </xf>
    <xf numFmtId="9" fontId="31" fillId="0" borderId="27" xfId="0" applyNumberFormat="1" applyFont="1" applyBorder="1" applyAlignment="1">
      <alignment horizontal="center" vertical="center"/>
    </xf>
    <xf numFmtId="1" fontId="28" fillId="2" borderId="48" xfId="2" applyNumberFormat="1" applyFont="1" applyFill="1" applyBorder="1" applyAlignment="1">
      <alignment horizontal="center" vertical="top"/>
    </xf>
    <xf numFmtId="0" fontId="28" fillId="0" borderId="27" xfId="2" applyFont="1" applyFill="1" applyBorder="1" applyAlignment="1">
      <alignment horizontal="justify" vertical="top" wrapText="1"/>
    </xf>
    <xf numFmtId="1" fontId="29" fillId="0" borderId="27" xfId="2" applyNumberFormat="1" applyFont="1" applyFill="1" applyBorder="1" applyAlignment="1">
      <alignment horizontal="center" vertical="center"/>
    </xf>
    <xf numFmtId="0" fontId="29" fillId="2" borderId="27" xfId="2" applyFont="1" applyFill="1" applyBorder="1" applyAlignment="1">
      <alignment horizontal="center" vertical="center"/>
    </xf>
    <xf numFmtId="0" fontId="33" fillId="0" borderId="27" xfId="0" applyFont="1" applyBorder="1" applyAlignment="1">
      <alignment horizontal="center" vertical="center" wrapText="1"/>
    </xf>
    <xf numFmtId="171" fontId="31" fillId="0" borderId="27" xfId="0" applyNumberFormat="1" applyFont="1" applyBorder="1" applyAlignment="1">
      <alignment horizontal="left" vertical="center" wrapText="1"/>
    </xf>
    <xf numFmtId="0" fontId="34" fillId="0" borderId="27" xfId="0" applyFont="1" applyBorder="1" applyAlignment="1">
      <alignment horizontal="center" vertical="center" wrapText="1"/>
    </xf>
    <xf numFmtId="164" fontId="29" fillId="2" borderId="60" xfId="2" applyNumberFormat="1" applyFont="1" applyFill="1" applyBorder="1" applyAlignment="1" applyProtection="1">
      <alignment horizontal="left" vertical="center" wrapText="1"/>
    </xf>
    <xf numFmtId="0" fontId="32" fillId="0" borderId="27" xfId="0" applyFont="1" applyBorder="1" applyAlignment="1">
      <alignment horizontal="left" vertical="center" wrapText="1"/>
    </xf>
    <xf numFmtId="0" fontId="32" fillId="0" borderId="27" xfId="0" applyFont="1" applyBorder="1" applyAlignment="1">
      <alignment vertical="center" wrapText="1"/>
    </xf>
    <xf numFmtId="1" fontId="28" fillId="2" borderId="64" xfId="2" applyNumberFormat="1" applyFont="1" applyFill="1" applyBorder="1" applyAlignment="1">
      <alignment horizontal="center" vertical="top"/>
    </xf>
    <xf numFmtId="1" fontId="28" fillId="2" borderId="27" xfId="2" applyNumberFormat="1" applyFont="1" applyFill="1" applyBorder="1" applyAlignment="1">
      <alignment horizontal="center" vertical="top"/>
    </xf>
    <xf numFmtId="1" fontId="29" fillId="0" borderId="27" xfId="2" applyNumberFormat="1" applyFont="1" applyFill="1" applyBorder="1" applyAlignment="1">
      <alignment horizontal="center" vertical="center" wrapText="1"/>
    </xf>
    <xf numFmtId="0" fontId="29" fillId="0" borderId="27" xfId="0" applyFont="1" applyBorder="1" applyAlignment="1">
      <alignment horizontal="left" vertical="center" wrapText="1"/>
    </xf>
    <xf numFmtId="0" fontId="30" fillId="0" borderId="27" xfId="0" applyFont="1" applyBorder="1" applyAlignment="1">
      <alignment horizontal="left" vertical="center" wrapText="1"/>
    </xf>
    <xf numFmtId="0" fontId="31" fillId="0" borderId="27" xfId="0" applyFont="1" applyBorder="1" applyAlignment="1">
      <alignment wrapText="1"/>
    </xf>
    <xf numFmtId="0" fontId="29" fillId="0" borderId="27" xfId="2" applyFont="1" applyFill="1" applyBorder="1" applyAlignment="1">
      <alignment horizontal="center" vertical="center"/>
    </xf>
    <xf numFmtId="169" fontId="28" fillId="0" borderId="27" xfId="2" applyNumberFormat="1" applyFont="1" applyFill="1" applyBorder="1" applyAlignment="1" applyProtection="1">
      <alignment horizontal="left" vertical="center"/>
    </xf>
    <xf numFmtId="169" fontId="28" fillId="0" borderId="27" xfId="2" applyNumberFormat="1" applyFont="1" applyFill="1" applyBorder="1" applyAlignment="1" applyProtection="1">
      <alignment horizontal="left" vertical="center" wrapText="1"/>
    </xf>
    <xf numFmtId="9" fontId="29" fillId="2" borderId="27" xfId="2" applyNumberFormat="1" applyFont="1" applyFill="1" applyBorder="1" applyAlignment="1">
      <alignment horizontal="center" vertical="center"/>
    </xf>
    <xf numFmtId="1" fontId="29" fillId="2" borderId="27" xfId="2" applyNumberFormat="1" applyFont="1" applyFill="1" applyBorder="1" applyAlignment="1">
      <alignment horizontal="center" vertical="center"/>
    </xf>
    <xf numFmtId="165" fontId="29" fillId="2" borderId="27" xfId="2" applyNumberFormat="1" applyFont="1" applyFill="1" applyBorder="1" applyAlignment="1">
      <alignment vertical="center"/>
    </xf>
    <xf numFmtId="0" fontId="35" fillId="0" borderId="27" xfId="0" applyFont="1" applyBorder="1" applyAlignment="1">
      <alignment horizontal="center" vertical="center" wrapText="1"/>
    </xf>
    <xf numFmtId="0" fontId="29" fillId="2" borderId="27" xfId="2" applyFont="1" applyFill="1" applyBorder="1" applyAlignment="1">
      <alignment horizontal="center" vertical="center" wrapText="1"/>
    </xf>
    <xf numFmtId="9" fontId="29" fillId="2" borderId="27" xfId="2" applyNumberFormat="1" applyFont="1" applyFill="1" applyBorder="1" applyAlignment="1">
      <alignment horizontal="center" vertical="center" wrapText="1"/>
    </xf>
    <xf numFmtId="1" fontId="29" fillId="2" borderId="27" xfId="2" applyNumberFormat="1" applyFont="1" applyFill="1" applyBorder="1" applyAlignment="1">
      <alignment horizontal="center" vertical="center" wrapText="1"/>
    </xf>
    <xf numFmtId="165" fontId="29" fillId="2" borderId="27" xfId="2" applyNumberFormat="1" applyFont="1" applyFill="1" applyBorder="1" applyAlignment="1">
      <alignment vertical="center" wrapText="1"/>
    </xf>
    <xf numFmtId="171" fontId="31" fillId="0" borderId="27" xfId="0" applyNumberFormat="1" applyFont="1" applyBorder="1" applyAlignment="1">
      <alignment horizontal="left" vertical="center"/>
    </xf>
    <xf numFmtId="0" fontId="30" fillId="0" borderId="27" xfId="0" applyFont="1" applyBorder="1" applyAlignment="1">
      <alignment horizontal="center" vertical="center" wrapText="1"/>
    </xf>
    <xf numFmtId="0" fontId="36" fillId="0" borderId="27" xfId="0" applyFont="1" applyBorder="1" applyAlignment="1">
      <alignment horizontal="left" vertical="center" wrapText="1"/>
    </xf>
    <xf numFmtId="0" fontId="37" fillId="0" borderId="27" xfId="0" applyFont="1" applyBorder="1" applyAlignment="1">
      <alignment horizontal="left" vertical="center" wrapText="1"/>
    </xf>
    <xf numFmtId="0" fontId="35" fillId="0" borderId="27" xfId="0" applyFont="1" applyBorder="1" applyAlignment="1">
      <alignment horizontal="left" vertical="center" wrapText="1"/>
    </xf>
    <xf numFmtId="0" fontId="30" fillId="0" borderId="27" xfId="0" applyFont="1" applyBorder="1" applyAlignment="1">
      <alignment vertical="center" wrapText="1"/>
    </xf>
    <xf numFmtId="164" fontId="29" fillId="2" borderId="65" xfId="2" applyNumberFormat="1" applyFont="1" applyFill="1" applyBorder="1" applyAlignment="1" applyProtection="1">
      <alignment horizontal="left" vertical="center"/>
    </xf>
    <xf numFmtId="164" fontId="29" fillId="2" borderId="29" xfId="2" applyNumberFormat="1" applyFont="1" applyFill="1" applyBorder="1" applyAlignment="1" applyProtection="1">
      <alignment horizontal="left" vertical="center"/>
    </xf>
    <xf numFmtId="1" fontId="28" fillId="2" borderId="0" xfId="0" applyNumberFormat="1" applyFont="1" applyFill="1" applyAlignment="1">
      <alignment vertical="center" wrapText="1"/>
    </xf>
    <xf numFmtId="0" fontId="33" fillId="2" borderId="0" xfId="0" applyFont="1" applyFill="1" applyAlignment="1">
      <alignment vertical="center"/>
    </xf>
    <xf numFmtId="2" fontId="39" fillId="2" borderId="0" xfId="0" applyNumberFormat="1" applyFont="1" applyFill="1" applyAlignment="1">
      <alignment vertical="top" wrapText="1"/>
    </xf>
    <xf numFmtId="2" fontId="21" fillId="6" borderId="6" xfId="20" applyNumberFormat="1" applyFont="1" applyFill="1" applyBorder="1" applyAlignment="1">
      <alignment horizontal="right" vertical="center"/>
    </xf>
    <xf numFmtId="2" fontId="21" fillId="2" borderId="17" xfId="9" applyNumberFormat="1" applyFont="1" applyFill="1" applyBorder="1" applyAlignment="1">
      <alignment horizontal="center" vertical="center"/>
    </xf>
    <xf numFmtId="2" fontId="21" fillId="6" borderId="36" xfId="20" applyNumberFormat="1" applyFont="1" applyFill="1" applyBorder="1" applyAlignment="1">
      <alignment horizontal="right" vertical="center"/>
    </xf>
    <xf numFmtId="0" fontId="20" fillId="0" borderId="17" xfId="20" applyFont="1" applyBorder="1" applyAlignment="1">
      <alignment vertical="center"/>
    </xf>
    <xf numFmtId="14" fontId="21" fillId="2" borderId="37" xfId="20" applyNumberFormat="1" applyFont="1" applyFill="1" applyBorder="1" applyAlignment="1">
      <alignment horizontal="right" vertical="center"/>
    </xf>
    <xf numFmtId="14" fontId="20" fillId="2" borderId="17" xfId="20" applyNumberFormat="1" applyFont="1" applyFill="1" applyBorder="1" applyAlignment="1">
      <alignment vertical="center"/>
    </xf>
    <xf numFmtId="0" fontId="30" fillId="2" borderId="13" xfId="0" applyFont="1" applyFill="1" applyBorder="1" applyAlignment="1">
      <alignment horizontal="right"/>
    </xf>
    <xf numFmtId="0" fontId="30" fillId="2" borderId="14" xfId="0" applyFont="1" applyFill="1" applyBorder="1" applyAlignment="1">
      <alignment horizontal="center"/>
    </xf>
    <xf numFmtId="0" fontId="30" fillId="2" borderId="1" xfId="0" applyFont="1" applyFill="1" applyBorder="1" applyAlignment="1">
      <alignment horizontal="right"/>
    </xf>
    <xf numFmtId="0" fontId="30" fillId="2" borderId="0" xfId="0" applyFont="1" applyFill="1" applyAlignment="1">
      <alignment horizontal="center"/>
    </xf>
    <xf numFmtId="1" fontId="29" fillId="0" borderId="54" xfId="2" applyNumberFormat="1" applyFont="1" applyFill="1" applyBorder="1" applyAlignment="1">
      <alignment horizontal="center" vertical="center" wrapText="1"/>
    </xf>
    <xf numFmtId="1" fontId="29" fillId="0" borderId="1" xfId="2" applyNumberFormat="1" applyFont="1" applyFill="1" applyBorder="1" applyAlignment="1">
      <alignment horizontal="center" vertical="center"/>
    </xf>
    <xf numFmtId="1" fontId="29" fillId="0" borderId="55" xfId="2" applyNumberFormat="1" applyFont="1" applyFill="1" applyBorder="1" applyAlignment="1">
      <alignment horizontal="center" vertical="center"/>
    </xf>
    <xf numFmtId="1" fontId="29" fillId="0" borderId="54" xfId="2" applyNumberFormat="1" applyFont="1" applyFill="1" applyBorder="1" applyAlignment="1">
      <alignment horizontal="center" vertical="center"/>
    </xf>
    <xf numFmtId="1" fontId="29" fillId="0" borderId="27" xfId="2" applyNumberFormat="1" applyFont="1" applyFill="1" applyBorder="1" applyAlignment="1">
      <alignment horizontal="center" vertical="center" wrapText="1"/>
    </xf>
    <xf numFmtId="1" fontId="29" fillId="0" borderId="27" xfId="2" applyNumberFormat="1" applyFont="1" applyFill="1" applyBorder="1" applyAlignment="1">
      <alignment horizontal="center" vertical="center"/>
    </xf>
    <xf numFmtId="0" fontId="28" fillId="0" borderId="18" xfId="0" applyFont="1" applyBorder="1" applyAlignment="1">
      <alignment horizontal="left" vertical="top"/>
    </xf>
    <xf numFmtId="0" fontId="28" fillId="0" borderId="27" xfId="0" applyFont="1" applyBorder="1" applyAlignment="1">
      <alignment horizontal="left" vertical="top"/>
    </xf>
    <xf numFmtId="0" fontId="31" fillId="2" borderId="0" xfId="0" applyFont="1" applyFill="1" applyAlignment="1">
      <alignment horizontal="right" vertical="center"/>
    </xf>
    <xf numFmtId="0" fontId="38" fillId="0" borderId="25" xfId="7" applyFont="1" applyFill="1" applyBorder="1" applyAlignment="1">
      <alignment horizontal="right" vertical="top"/>
    </xf>
    <xf numFmtId="0" fontId="38" fillId="0" borderId="11" xfId="7" applyFont="1" applyFill="1" applyBorder="1" applyAlignment="1">
      <alignment horizontal="right" vertical="top"/>
    </xf>
    <xf numFmtId="170" fontId="30" fillId="0" borderId="25" xfId="7" applyNumberFormat="1" applyFont="1" applyFill="1" applyBorder="1" applyAlignment="1">
      <alignment horizontal="right" vertical="center"/>
    </xf>
    <xf numFmtId="170" fontId="30" fillId="0" borderId="11" xfId="7" applyNumberFormat="1" applyFont="1" applyFill="1" applyBorder="1" applyAlignment="1">
      <alignment horizontal="right" vertical="center"/>
    </xf>
    <xf numFmtId="164" fontId="24" fillId="0" borderId="25" xfId="7" applyNumberFormat="1" applyFont="1" applyFill="1" applyBorder="1" applyAlignment="1">
      <alignment horizontal="right" vertical="top"/>
    </xf>
    <xf numFmtId="164" fontId="24" fillId="0" borderId="11" xfId="7" applyNumberFormat="1" applyFont="1" applyFill="1" applyBorder="1" applyAlignment="1">
      <alignment horizontal="right" vertical="top"/>
    </xf>
    <xf numFmtId="0" fontId="20" fillId="0" borderId="27" xfId="0" applyFont="1" applyBorder="1" applyAlignment="1">
      <alignment horizontal="left" vertical="center"/>
    </xf>
    <xf numFmtId="0" fontId="20" fillId="0" borderId="39" xfId="0" applyFont="1" applyBorder="1" applyAlignment="1">
      <alignment horizontal="left" vertical="center"/>
    </xf>
    <xf numFmtId="2" fontId="21" fillId="2" borderId="16" xfId="20" applyNumberFormat="1" applyFont="1" applyFill="1" applyBorder="1" applyAlignment="1">
      <alignment horizontal="left" vertical="center"/>
    </xf>
    <xf numFmtId="2" fontId="21" fillId="2" borderId="7" xfId="20" applyNumberFormat="1" applyFont="1" applyFill="1" applyBorder="1" applyAlignment="1">
      <alignment horizontal="left" vertical="center"/>
    </xf>
    <xf numFmtId="14" fontId="21" fillId="2" borderId="15" xfId="9" applyNumberFormat="1" applyFont="1" applyFill="1" applyBorder="1" applyAlignment="1">
      <alignment horizontal="left" vertical="center"/>
    </xf>
    <xf numFmtId="14" fontId="21" fillId="2" borderId="7" xfId="9" applyNumberFormat="1" applyFont="1" applyFill="1" applyBorder="1" applyAlignment="1">
      <alignment horizontal="left" vertical="center"/>
    </xf>
    <xf numFmtId="0" fontId="20" fillId="0" borderId="38" xfId="0" applyFont="1" applyBorder="1" applyAlignment="1">
      <alignment horizontal="left" vertical="center"/>
    </xf>
    <xf numFmtId="14" fontId="20" fillId="2" borderId="9" xfId="20" applyNumberFormat="1" applyFont="1" applyFill="1" applyBorder="1" applyAlignment="1">
      <alignment horizontal="center" vertical="top"/>
    </xf>
    <xf numFmtId="14" fontId="20" fillId="2" borderId="17" xfId="20" applyNumberFormat="1" applyFont="1" applyFill="1" applyBorder="1" applyAlignment="1">
      <alignment horizontal="center" vertical="top"/>
    </xf>
    <xf numFmtId="0" fontId="42" fillId="7" borderId="31" xfId="20" applyFont="1" applyFill="1" applyBorder="1" applyAlignment="1">
      <alignment horizontal="center" vertical="center" wrapText="1"/>
    </xf>
    <xf numFmtId="0" fontId="42" fillId="7" borderId="33" xfId="20" applyFont="1" applyFill="1" applyBorder="1" applyAlignment="1">
      <alignment horizontal="center" vertical="center"/>
    </xf>
    <xf numFmtId="0" fontId="42" fillId="7" borderId="16" xfId="20" applyFont="1" applyFill="1" applyBorder="1" applyAlignment="1">
      <alignment horizontal="center" vertical="center"/>
    </xf>
    <xf numFmtId="0" fontId="42" fillId="7" borderId="16" xfId="20" applyFont="1" applyFill="1" applyBorder="1" applyAlignment="1">
      <alignment horizontal="center" vertical="center" wrapText="1"/>
    </xf>
    <xf numFmtId="0" fontId="42" fillId="7" borderId="7" xfId="20" applyFont="1" applyFill="1" applyBorder="1" applyAlignment="1">
      <alignment horizontal="center" vertical="center" wrapText="1"/>
    </xf>
    <xf numFmtId="2" fontId="43" fillId="7" borderId="15" xfId="0" applyNumberFormat="1" applyFont="1" applyFill="1" applyBorder="1" applyAlignment="1">
      <alignment horizontal="center" vertical="center"/>
    </xf>
    <xf numFmtId="2" fontId="43" fillId="7" borderId="16" xfId="0" applyNumberFormat="1" applyFont="1" applyFill="1" applyBorder="1" applyAlignment="1">
      <alignment horizontal="center" vertical="center"/>
    </xf>
    <xf numFmtId="170" fontId="42" fillId="7" borderId="40" xfId="7" applyNumberFormat="1" applyFont="1" applyFill="1" applyBorder="1" applyAlignment="1">
      <alignment horizontal="right" vertical="center"/>
    </xf>
    <xf numFmtId="170" fontId="42" fillId="7" borderId="41" xfId="7" applyNumberFormat="1" applyFont="1" applyFill="1" applyBorder="1" applyAlignment="1">
      <alignment horizontal="right" vertical="center"/>
    </xf>
    <xf numFmtId="170" fontId="42" fillId="7" borderId="42" xfId="7" applyNumberFormat="1" applyFont="1" applyFill="1" applyBorder="1" applyAlignment="1">
      <alignment vertical="center"/>
    </xf>
    <xf numFmtId="2" fontId="41" fillId="7" borderId="15" xfId="0" applyNumberFormat="1" applyFont="1" applyFill="1" applyBorder="1" applyAlignment="1">
      <alignment horizontal="center" vertical="center"/>
    </xf>
    <xf numFmtId="2" fontId="41" fillId="7" borderId="16" xfId="0" applyNumberFormat="1" applyFont="1" applyFill="1" applyBorder="1" applyAlignment="1">
      <alignment horizontal="center" vertical="center"/>
    </xf>
    <xf numFmtId="2" fontId="41" fillId="7" borderId="7" xfId="0" applyNumberFormat="1" applyFont="1" applyFill="1" applyBorder="1" applyAlignment="1">
      <alignment horizontal="center" vertical="center"/>
    </xf>
    <xf numFmtId="0" fontId="40" fillId="7" borderId="6" xfId="4" applyFont="1" applyFill="1" applyBorder="1" applyAlignment="1" applyProtection="1">
      <alignment horizontal="center" vertical="center" wrapText="1"/>
    </xf>
    <xf numFmtId="2" fontId="40" fillId="7" borderId="6" xfId="4" applyNumberFormat="1" applyFont="1" applyFill="1" applyBorder="1" applyAlignment="1" applyProtection="1">
      <alignment horizontal="center" vertical="center" wrapText="1"/>
    </xf>
    <xf numFmtId="1" fontId="40" fillId="7" borderId="6" xfId="4" applyNumberFormat="1" applyFont="1" applyFill="1" applyBorder="1" applyAlignment="1" applyProtection="1">
      <alignment horizontal="center" vertical="center" wrapText="1"/>
    </xf>
    <xf numFmtId="165" fontId="40" fillId="7" borderId="6" xfId="4" applyNumberFormat="1" applyFont="1" applyFill="1" applyBorder="1" applyAlignment="1" applyProtection="1">
      <alignment horizontal="center" vertical="center" wrapText="1"/>
    </xf>
    <xf numFmtId="0" fontId="29" fillId="8" borderId="28" xfId="6" applyFont="1" applyFill="1" applyBorder="1" applyAlignment="1">
      <alignment horizontal="center" vertical="top"/>
    </xf>
    <xf numFmtId="0" fontId="29" fillId="8" borderId="56" xfId="6" applyFont="1" applyFill="1" applyBorder="1" applyAlignment="1">
      <alignment horizontal="center" vertical="top"/>
    </xf>
    <xf numFmtId="0" fontId="29" fillId="8" borderId="56" xfId="6" applyFont="1" applyFill="1" applyBorder="1" applyAlignment="1">
      <alignment vertical="top"/>
    </xf>
    <xf numFmtId="0" fontId="29" fillId="8" borderId="29" xfId="6" applyFont="1" applyFill="1" applyBorder="1" applyAlignment="1">
      <alignment vertical="top"/>
    </xf>
    <xf numFmtId="164" fontId="29" fillId="8" borderId="30" xfId="6" applyNumberFormat="1" applyFont="1" applyFill="1" applyBorder="1" applyAlignment="1">
      <alignment vertical="center"/>
    </xf>
    <xf numFmtId="0" fontId="29" fillId="8" borderId="57" xfId="6" applyFont="1" applyFill="1" applyBorder="1" applyAlignment="1">
      <alignment horizontal="center" vertical="top"/>
    </xf>
    <xf numFmtId="0" fontId="29" fillId="8" borderId="58" xfId="6" applyFont="1" applyFill="1" applyBorder="1" applyAlignment="1">
      <alignment vertical="top"/>
    </xf>
    <xf numFmtId="164" fontId="29" fillId="8" borderId="59" xfId="6" applyNumberFormat="1" applyFont="1" applyFill="1" applyBorder="1" applyAlignment="1">
      <alignment vertical="center"/>
    </xf>
    <xf numFmtId="0" fontId="40" fillId="9" borderId="6" xfId="0" applyFont="1" applyFill="1" applyBorder="1" applyAlignment="1">
      <alignment horizontal="right"/>
    </xf>
    <xf numFmtId="168" fontId="40" fillId="9" borderId="7" xfId="0" applyNumberFormat="1" applyFont="1" applyFill="1" applyBorder="1" applyAlignment="1">
      <alignment horizontal="center"/>
    </xf>
    <xf numFmtId="0" fontId="29" fillId="8" borderId="27" xfId="6" applyFont="1" applyFill="1" applyBorder="1" applyAlignment="1">
      <alignment horizontal="center" vertical="top"/>
    </xf>
    <xf numFmtId="0" fontId="29" fillId="8" borderId="27" xfId="6" applyFont="1" applyFill="1" applyBorder="1" applyAlignment="1">
      <alignment vertical="top"/>
    </xf>
    <xf numFmtId="164" fontId="29" fillId="8" borderId="63" xfId="6" applyNumberFormat="1" applyFont="1" applyFill="1" applyBorder="1" applyAlignment="1">
      <alignment vertical="center"/>
    </xf>
    <xf numFmtId="170" fontId="40" fillId="9" borderId="25" xfId="7" applyNumberFormat="1" applyFont="1" applyFill="1" applyBorder="1" applyAlignment="1">
      <alignment horizontal="right" vertical="center"/>
    </xf>
    <xf numFmtId="170" fontId="40" fillId="9" borderId="11" xfId="7" applyNumberFormat="1" applyFont="1" applyFill="1" applyBorder="1" applyAlignment="1">
      <alignment horizontal="right" vertical="center"/>
    </xf>
    <xf numFmtId="170" fontId="40" fillId="9" borderId="12" xfId="7" applyNumberFormat="1" applyFont="1" applyFill="1" applyBorder="1" applyAlignment="1">
      <alignment horizontal="right" vertical="center"/>
    </xf>
    <xf numFmtId="170" fontId="40" fillId="9" borderId="51" xfId="7" applyNumberFormat="1" applyFont="1" applyFill="1" applyBorder="1" applyAlignment="1">
      <alignment vertical="center"/>
    </xf>
    <xf numFmtId="0" fontId="29" fillId="8" borderId="10" xfId="0" applyFont="1" applyFill="1" applyBorder="1" applyAlignment="1">
      <alignment horizontal="center" vertical="top"/>
    </xf>
    <xf numFmtId="0" fontId="29" fillId="8" borderId="8" xfId="0" applyFont="1" applyFill="1" applyBorder="1" applyAlignment="1">
      <alignment horizontal="center" vertical="top"/>
    </xf>
  </cellXfs>
  <cellStyles count="37">
    <cellStyle name="Comma 2" xfId="17" xr:uid="{00000000-0005-0000-0000-000000000000}"/>
    <cellStyle name="Comma 2 2" xfId="13" xr:uid="{00000000-0005-0000-0000-000001000000}"/>
    <cellStyle name="Currency" xfId="24" builtinId="4"/>
    <cellStyle name="Currency 2" xfId="12" xr:uid="{00000000-0005-0000-0000-000003000000}"/>
    <cellStyle name="Currency 3" xfId="33" xr:uid="{8DDDE465-E8F3-4C0F-90C2-AAF914729093}"/>
    <cellStyle name="Input" xfId="4" builtinId="20"/>
    <cellStyle name="Normal" xfId="0" builtinId="0"/>
    <cellStyle name="Normal 10" xfId="18" xr:uid="{00000000-0005-0000-0000-000006000000}"/>
    <cellStyle name="Normal 11" xfId="16" xr:uid="{00000000-0005-0000-0000-000007000000}"/>
    <cellStyle name="Normal 12" xfId="27" xr:uid="{00000000-0005-0000-0000-000008000000}"/>
    <cellStyle name="Normal 13" xfId="28" xr:uid="{00000000-0005-0000-0000-000009000000}"/>
    <cellStyle name="Normal 14" xfId="29" xr:uid="{00000000-0005-0000-0000-00000A000000}"/>
    <cellStyle name="Normal 15" xfId="30" xr:uid="{00000000-0005-0000-0000-00000B000000}"/>
    <cellStyle name="Normal 16" xfId="25" xr:uid="{00000000-0005-0000-0000-00000C000000}"/>
    <cellStyle name="Normal 17" xfId="31" xr:uid="{00000000-0005-0000-0000-00000D000000}"/>
    <cellStyle name="Normal 18" xfId="26" xr:uid="{00000000-0005-0000-0000-00000E000000}"/>
    <cellStyle name="Normal 19" xfId="32" xr:uid="{00000000-0005-0000-0000-00000F000000}"/>
    <cellStyle name="Normal 2" xfId="9" xr:uid="{00000000-0005-0000-0000-000010000000}"/>
    <cellStyle name="Normal 2 2" xfId="19" xr:uid="{00000000-0005-0000-0000-000011000000}"/>
    <cellStyle name="Normal 2 3" xfId="20" xr:uid="{00000000-0005-0000-0000-000012000000}"/>
    <cellStyle name="Normal 2 3 2" xfId="10" xr:uid="{00000000-0005-0000-0000-000013000000}"/>
    <cellStyle name="Normal 20" xfId="34" xr:uid="{00C99F6B-5178-497F-A1E7-10B0D83D063C}"/>
    <cellStyle name="Normal 21" xfId="35" xr:uid="{69F54699-B5F2-4772-81A5-C2C880178C65}"/>
    <cellStyle name="Normal 22" xfId="36" xr:uid="{E1BB8820-4565-4423-A76E-E85BE1A9CE92}"/>
    <cellStyle name="Normal 3" xfId="11" xr:uid="{00000000-0005-0000-0000-000014000000}"/>
    <cellStyle name="Normal 4" xfId="5" xr:uid="{00000000-0005-0000-0000-000015000000}"/>
    <cellStyle name="Normal 4 2" xfId="8" xr:uid="{00000000-0005-0000-0000-000016000000}"/>
    <cellStyle name="Normal 4 3" xfId="21" xr:uid="{00000000-0005-0000-0000-000017000000}"/>
    <cellStyle name="Normal 5" xfId="3" xr:uid="{00000000-0005-0000-0000-000018000000}"/>
    <cellStyle name="Normal 6" xfId="14" xr:uid="{00000000-0005-0000-0000-000019000000}"/>
    <cellStyle name="Normal 7" xfId="15" xr:uid="{00000000-0005-0000-0000-00001A000000}"/>
    <cellStyle name="Normal 8" xfId="22" xr:uid="{00000000-0005-0000-0000-00001B000000}"/>
    <cellStyle name="Normal 9" xfId="23" xr:uid="{00000000-0005-0000-0000-00001C000000}"/>
    <cellStyle name="Note" xfId="2" builtinId="10"/>
    <cellStyle name="Output" xfId="6" builtinId="21"/>
    <cellStyle name="Percent" xfId="1" builtinId="5"/>
    <cellStyle name="Total" xfId="7" builtinId="25"/>
  </cellStyles>
  <dxfs count="0"/>
  <tableStyles count="0" defaultTableStyle="TableStyleMedium9" defaultPivotStyle="PivotStyleLight16"/>
  <colors>
    <mruColors>
      <color rgb="FFFF6600"/>
      <color rgb="FFFF9900"/>
      <color rgb="FF0000B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800100</xdr:colOff>
      <xdr:row>1</xdr:row>
      <xdr:rowOff>209550</xdr:rowOff>
    </xdr:from>
    <xdr:to>
      <xdr:col>1</xdr:col>
      <xdr:colOff>2137546</xdr:colOff>
      <xdr:row>4</xdr:row>
      <xdr:rowOff>266699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C0FFDB59-243A-A237-7ABA-440349584B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0100" y="504825"/>
          <a:ext cx="2680471" cy="97154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940130</xdr:colOff>
      <xdr:row>1</xdr:row>
      <xdr:rowOff>197922</xdr:rowOff>
    </xdr:from>
    <xdr:to>
      <xdr:col>5</xdr:col>
      <xdr:colOff>853539</xdr:colOff>
      <xdr:row>5</xdr:row>
      <xdr:rowOff>14281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EE65879-13D0-4C8C-B99B-32CDDA3616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69578" y="544286"/>
          <a:ext cx="2189513" cy="7935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A74404-5BA6-4BE5-86A1-48CF61F97FF5}">
  <sheetPr>
    <tabColor theme="6" tint="-0.249977111117893"/>
    <pageSetUpPr fitToPage="1"/>
  </sheetPr>
  <dimension ref="A1:J31"/>
  <sheetViews>
    <sheetView view="pageBreakPreview" zoomScaleNormal="100" zoomScaleSheetLayoutView="100" workbookViewId="0">
      <selection activeCell="B16" sqref="B16:C18"/>
    </sheetView>
  </sheetViews>
  <sheetFormatPr defaultColWidth="8.77734375" defaultRowHeight="15"/>
  <cols>
    <col min="1" max="1" width="15.6640625" style="13" customWidth="1"/>
    <col min="2" max="2" width="32.77734375" style="13" customWidth="1"/>
    <col min="3" max="3" width="17.6640625" style="13" customWidth="1"/>
    <col min="4" max="4" width="19.6640625" style="13" customWidth="1"/>
    <col min="5" max="5" width="22.6640625" style="13" customWidth="1"/>
    <col min="6" max="16384" width="8.77734375" style="13"/>
  </cols>
  <sheetData>
    <row r="1" spans="1:10" ht="23.25" customHeight="1" thickBot="1">
      <c r="A1" s="206"/>
      <c r="B1" s="207"/>
      <c r="C1" s="20" t="s">
        <v>57</v>
      </c>
      <c r="D1" s="194"/>
      <c r="E1" s="195"/>
      <c r="F1" s="11"/>
      <c r="G1" s="11"/>
      <c r="H1" s="11"/>
      <c r="I1" s="12"/>
      <c r="J1" s="12"/>
    </row>
    <row r="2" spans="1:10" ht="24" customHeight="1" thickBot="1">
      <c r="A2" s="25"/>
      <c r="B2" s="16"/>
      <c r="C2" s="19" t="s">
        <v>58</v>
      </c>
      <c r="D2" s="196"/>
      <c r="E2" s="197"/>
      <c r="F2" s="11"/>
      <c r="G2" s="11"/>
      <c r="H2" s="11"/>
      <c r="I2" s="12"/>
      <c r="J2" s="12"/>
    </row>
    <row r="3" spans="1:10" ht="24" customHeight="1" thickBot="1">
      <c r="A3" s="199"/>
      <c r="B3" s="200"/>
      <c r="C3" s="167" t="s">
        <v>54</v>
      </c>
      <c r="D3" s="17">
        <v>2</v>
      </c>
      <c r="E3" s="168"/>
      <c r="F3" s="11"/>
      <c r="G3" s="11"/>
      <c r="H3" s="11"/>
      <c r="I3" s="12"/>
      <c r="J3" s="12"/>
    </row>
    <row r="4" spans="1:10" ht="24" customHeight="1">
      <c r="A4" s="199"/>
      <c r="B4" s="200"/>
      <c r="C4" s="169" t="s">
        <v>42</v>
      </c>
      <c r="D4" s="23">
        <f>SUM(D5:D6)</f>
        <v>6360</v>
      </c>
      <c r="E4" s="170"/>
      <c r="F4" s="11"/>
      <c r="G4" s="11"/>
      <c r="H4" s="11"/>
      <c r="I4" s="12"/>
      <c r="J4" s="12"/>
    </row>
    <row r="5" spans="1:10" ht="24" customHeight="1">
      <c r="A5" s="25"/>
      <c r="B5" s="33"/>
      <c r="C5" s="171" t="s">
        <v>43</v>
      </c>
      <c r="D5" s="18">
        <v>4095</v>
      </c>
      <c r="E5" s="172"/>
      <c r="F5" s="11"/>
      <c r="G5" s="11"/>
      <c r="H5" s="11"/>
      <c r="I5" s="12"/>
      <c r="J5" s="12"/>
    </row>
    <row r="6" spans="1:10" ht="24" customHeight="1" thickBot="1">
      <c r="A6" s="25"/>
      <c r="B6" s="33"/>
      <c r="C6" s="171" t="s">
        <v>377</v>
      </c>
      <c r="D6" s="18">
        <v>2265</v>
      </c>
      <c r="E6" s="172"/>
      <c r="F6" s="11"/>
      <c r="G6" s="11"/>
      <c r="H6" s="11"/>
      <c r="I6" s="12"/>
      <c r="J6" s="12"/>
    </row>
    <row r="7" spans="1:10" ht="18.75" customHeight="1" thickBot="1">
      <c r="A7" s="201" t="s">
        <v>70</v>
      </c>
      <c r="B7" s="202" t="s">
        <v>6</v>
      </c>
      <c r="C7" s="203"/>
      <c r="D7" s="204" t="s">
        <v>44</v>
      </c>
      <c r="E7" s="205" t="s">
        <v>69</v>
      </c>
      <c r="F7" s="11"/>
      <c r="G7" s="11"/>
      <c r="I7" s="12"/>
      <c r="J7" s="12"/>
    </row>
    <row r="8" spans="1:10">
      <c r="A8" s="26" t="s">
        <v>59</v>
      </c>
      <c r="B8" s="198" t="s">
        <v>71</v>
      </c>
      <c r="C8" s="198"/>
      <c r="D8" s="27">
        <f>BREAKDOWN!L8</f>
        <v>12683.000000000002</v>
      </c>
      <c r="E8" s="28">
        <f>+D8/D4</f>
        <v>1.9941823899371072</v>
      </c>
      <c r="F8" s="11"/>
      <c r="G8" s="12"/>
      <c r="I8" s="12"/>
      <c r="J8" s="12"/>
    </row>
    <row r="9" spans="1:10">
      <c r="A9" s="24" t="s">
        <v>60</v>
      </c>
      <c r="B9" s="192" t="s">
        <v>72</v>
      </c>
      <c r="C9" s="192"/>
      <c r="D9" s="21">
        <f>BREAKDOWN!L17</f>
        <v>47015.790000000008</v>
      </c>
      <c r="E9" s="22">
        <f>+D9/D4</f>
        <v>7.3924198113207558</v>
      </c>
      <c r="F9" s="11"/>
      <c r="G9" s="12"/>
      <c r="I9" s="12"/>
      <c r="J9" s="12"/>
    </row>
    <row r="10" spans="1:10">
      <c r="A10" s="24" t="s">
        <v>61</v>
      </c>
      <c r="B10" s="192" t="s">
        <v>73</v>
      </c>
      <c r="C10" s="192"/>
      <c r="D10" s="21">
        <f>BREAKDOWN!L69</f>
        <v>40991.699999999997</v>
      </c>
      <c r="E10" s="22">
        <f>+D10/D4</f>
        <v>6.4452358490566031</v>
      </c>
      <c r="F10" s="11"/>
      <c r="G10" s="12"/>
      <c r="I10" s="12"/>
      <c r="J10" s="12"/>
    </row>
    <row r="11" spans="1:10">
      <c r="A11" s="24" t="s">
        <v>81</v>
      </c>
      <c r="B11" s="192" t="s">
        <v>82</v>
      </c>
      <c r="C11" s="192"/>
      <c r="D11" s="21">
        <f>BREAKDOWN!L95</f>
        <v>27633.1</v>
      </c>
      <c r="E11" s="22">
        <f>+D11/D4</f>
        <v>4.3448270440251573</v>
      </c>
      <c r="F11" s="11"/>
      <c r="G11" s="12"/>
      <c r="I11" s="12"/>
      <c r="J11" s="12"/>
    </row>
    <row r="12" spans="1:10">
      <c r="A12" s="24" t="s">
        <v>84</v>
      </c>
      <c r="B12" s="192" t="s">
        <v>83</v>
      </c>
      <c r="C12" s="192"/>
      <c r="D12" s="21">
        <f>BREAKDOWN!L110</f>
        <v>1576.5</v>
      </c>
      <c r="E12" s="22">
        <f>+D12/D4</f>
        <v>0.24787735849056602</v>
      </c>
      <c r="F12" s="11"/>
      <c r="G12" s="12"/>
      <c r="I12" s="12"/>
      <c r="J12" s="12"/>
    </row>
    <row r="13" spans="1:10">
      <c r="A13" s="24" t="s">
        <v>62</v>
      </c>
      <c r="B13" s="192" t="s">
        <v>74</v>
      </c>
      <c r="C13" s="192"/>
      <c r="D13" s="21">
        <f>BREAKDOWN!L120</f>
        <v>163615.9</v>
      </c>
      <c r="E13" s="22">
        <f>+D13/D4</f>
        <v>25.725770440251573</v>
      </c>
      <c r="F13" s="11"/>
      <c r="G13" s="12"/>
      <c r="H13" s="12"/>
      <c r="I13" s="12"/>
      <c r="J13" s="12"/>
    </row>
    <row r="14" spans="1:10">
      <c r="A14" s="24" t="s">
        <v>63</v>
      </c>
      <c r="B14" s="192" t="s">
        <v>75</v>
      </c>
      <c r="C14" s="192"/>
      <c r="D14" s="21">
        <f>BREAKDOWN!L192</f>
        <v>99561.4</v>
      </c>
      <c r="E14" s="22">
        <f>+D14/D4</f>
        <v>15.654308176100628</v>
      </c>
      <c r="F14" s="11"/>
      <c r="G14" s="12"/>
      <c r="H14" s="12"/>
      <c r="I14" s="12"/>
      <c r="J14" s="12"/>
    </row>
    <row r="15" spans="1:10">
      <c r="A15" s="24" t="s">
        <v>64</v>
      </c>
      <c r="B15" s="192" t="s">
        <v>45</v>
      </c>
      <c r="C15" s="192"/>
      <c r="D15" s="21">
        <f>BREAKDOWN!L229</f>
        <v>33650</v>
      </c>
      <c r="E15" s="22">
        <f>+D15/D4</f>
        <v>5.2908805031446544</v>
      </c>
      <c r="F15" s="11"/>
      <c r="G15" s="12"/>
      <c r="H15" s="12"/>
      <c r="I15" s="12"/>
      <c r="J15" s="12"/>
    </row>
    <row r="16" spans="1:10">
      <c r="A16" s="24" t="s">
        <v>65</v>
      </c>
      <c r="B16" s="192" t="s">
        <v>76</v>
      </c>
      <c r="C16" s="192"/>
      <c r="D16" s="21">
        <f>BREAKDOWN!L261</f>
        <v>290276.40000000002</v>
      </c>
      <c r="E16" s="22">
        <f>+D16/D4</f>
        <v>45.640943396226419</v>
      </c>
      <c r="F16" s="11"/>
      <c r="G16" s="12"/>
      <c r="H16" s="12"/>
      <c r="I16" s="12"/>
      <c r="J16" s="12"/>
    </row>
    <row r="17" spans="1:10">
      <c r="A17" s="24" t="s">
        <v>66</v>
      </c>
      <c r="B17" s="192" t="s">
        <v>46</v>
      </c>
      <c r="C17" s="192"/>
      <c r="D17" s="21">
        <f>BREAKDOWN!L394</f>
        <v>24269</v>
      </c>
      <c r="E17" s="22">
        <f>+D17/D4</f>
        <v>3.8158805031446539</v>
      </c>
      <c r="F17" s="11"/>
      <c r="G17" s="12"/>
      <c r="H17" s="12"/>
      <c r="I17" s="12"/>
      <c r="J17" s="12"/>
    </row>
    <row r="18" spans="1:10">
      <c r="A18" s="24" t="s">
        <v>67</v>
      </c>
      <c r="B18" s="192" t="s">
        <v>47</v>
      </c>
      <c r="C18" s="192"/>
      <c r="D18" s="21">
        <f>BREAKDOWN!L423</f>
        <v>45363</v>
      </c>
      <c r="E18" s="22">
        <f>+D18/D4</f>
        <v>7.1325471698113212</v>
      </c>
      <c r="F18" s="11"/>
      <c r="G18" s="12"/>
      <c r="H18" s="12"/>
      <c r="I18" s="12"/>
      <c r="J18" s="12"/>
    </row>
    <row r="19" spans="1:10">
      <c r="A19" s="24" t="s">
        <v>86</v>
      </c>
      <c r="B19" s="192" t="s">
        <v>85</v>
      </c>
      <c r="C19" s="192"/>
      <c r="D19" s="21">
        <f>BREAKDOWN!L440</f>
        <v>54661</v>
      </c>
      <c r="E19" s="22">
        <f>+D19/D4</f>
        <v>8.5944968553459127</v>
      </c>
      <c r="F19" s="11"/>
      <c r="G19" s="12"/>
      <c r="H19" s="12"/>
      <c r="I19" s="12"/>
      <c r="J19" s="12"/>
    </row>
    <row r="20" spans="1:10">
      <c r="A20" s="29" t="s">
        <v>68</v>
      </c>
      <c r="B20" s="193" t="s">
        <v>48</v>
      </c>
      <c r="C20" s="193"/>
      <c r="D20" s="30">
        <f>BREAKDOWN!L449</f>
        <v>93485</v>
      </c>
      <c r="E20" s="31">
        <f>+D20/D4</f>
        <v>14.698899371069182</v>
      </c>
      <c r="F20" s="11"/>
      <c r="G20" s="12"/>
      <c r="H20" s="12"/>
      <c r="I20" s="12"/>
      <c r="J20" s="12"/>
    </row>
    <row r="21" spans="1:10" ht="15.75" thickBot="1">
      <c r="A21" s="25"/>
      <c r="B21" s="33"/>
      <c r="C21" s="34"/>
      <c r="D21" s="35"/>
      <c r="E21" s="14"/>
      <c r="F21" s="11"/>
      <c r="G21" s="11"/>
      <c r="H21" s="11"/>
      <c r="I21" s="12"/>
      <c r="J21" s="12"/>
    </row>
    <row r="22" spans="1:10" ht="16.5" thickTop="1" thickBot="1">
      <c r="A22" s="190" t="s">
        <v>30</v>
      </c>
      <c r="B22" s="191"/>
      <c r="C22" s="191"/>
      <c r="D22" s="6">
        <f>SUM(D8:D20)</f>
        <v>934781.79</v>
      </c>
      <c r="E22" s="10">
        <f>D22/D4</f>
        <v>146.97826886792453</v>
      </c>
      <c r="F22" s="11"/>
      <c r="G22" s="12"/>
      <c r="H22" s="12"/>
      <c r="I22" s="12"/>
      <c r="J22" s="12"/>
    </row>
    <row r="23" spans="1:10" ht="16.5" thickTop="1" thickBot="1">
      <c r="A23" s="190" t="s">
        <v>28</v>
      </c>
      <c r="B23" s="191"/>
      <c r="C23" s="32">
        <v>7.0000000000000007E-2</v>
      </c>
      <c r="D23" s="6">
        <f>C23*D22</f>
        <v>65434.725300000006</v>
      </c>
      <c r="E23" s="10">
        <f>D23/D4</f>
        <v>10.288478820754717</v>
      </c>
      <c r="F23" s="11"/>
      <c r="G23" s="12"/>
      <c r="H23" s="12"/>
      <c r="I23" s="12"/>
      <c r="J23" s="12"/>
    </row>
    <row r="24" spans="1:10" ht="16.5" thickTop="1" thickBot="1">
      <c r="A24" s="190" t="s">
        <v>55</v>
      </c>
      <c r="B24" s="191"/>
      <c r="C24" s="32">
        <v>0.03</v>
      </c>
      <c r="D24" s="6">
        <f>C24*D22</f>
        <v>28043.453700000002</v>
      </c>
      <c r="E24" s="10">
        <f>D24/D4</f>
        <v>4.4093480660377358</v>
      </c>
      <c r="F24" s="11"/>
      <c r="G24" s="12"/>
      <c r="H24" s="12"/>
      <c r="I24" s="12"/>
      <c r="J24" s="12"/>
    </row>
    <row r="25" spans="1:10" ht="16.5" thickTop="1" thickBot="1">
      <c r="A25" s="190" t="s">
        <v>56</v>
      </c>
      <c r="B25" s="191"/>
      <c r="C25" s="32">
        <v>0.2</v>
      </c>
      <c r="D25" s="6">
        <f>C25*D22</f>
        <v>186956.35800000001</v>
      </c>
      <c r="E25" s="10">
        <f>D25/D4</f>
        <v>29.395653773584907</v>
      </c>
      <c r="F25" s="11"/>
      <c r="G25" s="12"/>
      <c r="H25" s="12"/>
      <c r="I25" s="12"/>
      <c r="J25" s="12"/>
    </row>
    <row r="26" spans="1:10" ht="27" customHeight="1" thickTop="1" thickBot="1">
      <c r="A26" s="208" t="s">
        <v>19</v>
      </c>
      <c r="B26" s="209"/>
      <c r="C26" s="209"/>
      <c r="D26" s="210">
        <f>SUM(D22:D25)</f>
        <v>1215216.327</v>
      </c>
      <c r="E26" s="210">
        <f>D26/D4</f>
        <v>191.07174952830189</v>
      </c>
      <c r="F26" s="11"/>
      <c r="G26" s="11"/>
      <c r="H26" s="11"/>
      <c r="I26" s="12"/>
      <c r="J26" s="12"/>
    </row>
    <row r="27" spans="1:10">
      <c r="A27" s="12"/>
      <c r="B27" s="12"/>
      <c r="C27" s="12"/>
      <c r="D27" s="12"/>
      <c r="E27" s="12"/>
      <c r="F27" s="11"/>
      <c r="G27" s="11"/>
      <c r="H27" s="11"/>
      <c r="I27" s="12"/>
      <c r="J27" s="12"/>
    </row>
    <row r="28" spans="1:10">
      <c r="A28" s="12"/>
      <c r="B28" s="15"/>
      <c r="C28" s="12"/>
      <c r="D28" s="12"/>
      <c r="E28" s="12"/>
      <c r="F28" s="12"/>
      <c r="G28" s="12"/>
      <c r="H28" s="12"/>
      <c r="I28" s="12"/>
      <c r="J28" s="12"/>
    </row>
    <row r="29" spans="1:10">
      <c r="A29" s="12"/>
      <c r="B29" s="15"/>
      <c r="C29" s="12"/>
      <c r="D29" s="12"/>
      <c r="E29" s="12"/>
      <c r="F29" s="12"/>
      <c r="G29" s="12"/>
      <c r="H29" s="12"/>
      <c r="I29" s="12"/>
      <c r="J29" s="12"/>
    </row>
    <row r="30" spans="1:10">
      <c r="A30" s="12"/>
      <c r="B30" s="12"/>
      <c r="C30" s="12"/>
      <c r="D30" s="12"/>
      <c r="E30" s="12"/>
      <c r="F30" s="12"/>
      <c r="G30" s="12"/>
      <c r="H30" s="12"/>
      <c r="I30" s="12"/>
      <c r="J30" s="12"/>
    </row>
    <row r="31" spans="1:10">
      <c r="A31" s="12"/>
      <c r="B31" s="12"/>
      <c r="C31" s="12"/>
      <c r="D31" s="12"/>
      <c r="E31" s="12"/>
      <c r="F31" s="12"/>
      <c r="G31" s="12"/>
      <c r="H31" s="12"/>
      <c r="I31" s="12"/>
      <c r="J31" s="12"/>
    </row>
  </sheetData>
  <mergeCells count="23">
    <mergeCell ref="B19:C19"/>
    <mergeCell ref="D1:E1"/>
    <mergeCell ref="D2:E2"/>
    <mergeCell ref="A1:B1"/>
    <mergeCell ref="B8:C8"/>
    <mergeCell ref="B9:C9"/>
    <mergeCell ref="A3:B4"/>
    <mergeCell ref="A25:B25"/>
    <mergeCell ref="A26:C26"/>
    <mergeCell ref="B7:C7"/>
    <mergeCell ref="A22:C22"/>
    <mergeCell ref="B18:C18"/>
    <mergeCell ref="B16:C16"/>
    <mergeCell ref="B17:C17"/>
    <mergeCell ref="B10:C10"/>
    <mergeCell ref="B13:C13"/>
    <mergeCell ref="B14:C14"/>
    <mergeCell ref="A23:B23"/>
    <mergeCell ref="B20:C20"/>
    <mergeCell ref="A24:B24"/>
    <mergeCell ref="B15:C15"/>
    <mergeCell ref="B11:C11"/>
    <mergeCell ref="B12:C12"/>
  </mergeCells>
  <pageMargins left="0.7" right="0.7" top="0.75" bottom="0.75" header="0.3" footer="0.3"/>
  <pageSetup paperSize="9" scale="67" fitToHeight="0" orientation="portrait" r:id="rId1"/>
  <headerFooter>
    <oddFooter>&amp;C&amp;P of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theme="6" tint="0.39997558519241921"/>
    <pageSetUpPr fitToPage="1"/>
  </sheetPr>
  <dimension ref="A1:S509"/>
  <sheetViews>
    <sheetView tabSelected="1" view="pageBreakPreview" zoomScale="77" zoomScaleNormal="80" zoomScaleSheetLayoutView="77" workbookViewId="0">
      <pane ySplit="7" topLeftCell="A8" activePane="bottomLeft" state="frozen"/>
      <selection pane="bottomLeft" activeCell="C4" sqref="C4"/>
    </sheetView>
  </sheetViews>
  <sheetFormatPr defaultColWidth="9.6640625" defaultRowHeight="18.75"/>
  <cols>
    <col min="1" max="1" width="7.44140625" style="105" customWidth="1"/>
    <col min="2" max="2" width="11" style="105" customWidth="1"/>
    <col min="3" max="3" width="46" style="109" customWidth="1"/>
    <col min="4" max="4" width="11.88671875" style="107" customWidth="1"/>
    <col min="5" max="5" width="14.6640625" style="58" customWidth="1"/>
    <col min="6" max="6" width="11.88671875" style="110" customWidth="1"/>
    <col min="7" max="7" width="11.88671875" style="107" customWidth="1"/>
    <col min="8" max="9" width="10.109375" style="58" customWidth="1"/>
    <col min="10" max="10" width="11.109375" style="67" customWidth="1"/>
    <col min="11" max="11" width="13.33203125" style="111" customWidth="1"/>
    <col min="12" max="12" width="15.21875" style="112" customWidth="1"/>
    <col min="13" max="13" width="7.33203125" style="2" customWidth="1"/>
    <col min="14" max="14" width="6.109375" style="2" customWidth="1"/>
    <col min="15" max="16384" width="9.6640625" style="2"/>
  </cols>
  <sheetData>
    <row r="1" spans="1:19" s="1" customFormat="1" ht="27.75" customHeight="1" thickBot="1">
      <c r="A1" s="211" t="s">
        <v>413</v>
      </c>
      <c r="B1" s="212"/>
      <c r="C1" s="212"/>
      <c r="D1" s="212"/>
      <c r="E1" s="212"/>
      <c r="F1" s="212"/>
      <c r="G1" s="212"/>
      <c r="H1" s="212"/>
      <c r="I1" s="212"/>
      <c r="J1" s="212"/>
      <c r="K1" s="212"/>
      <c r="L1" s="213"/>
    </row>
    <row r="2" spans="1:19" ht="19.5" thickBot="1">
      <c r="A2" s="36"/>
      <c r="B2" s="37"/>
      <c r="C2" s="38"/>
      <c r="D2" s="39"/>
      <c r="E2" s="40"/>
      <c r="F2" s="40"/>
      <c r="G2" s="40"/>
      <c r="H2" s="40"/>
      <c r="I2" s="40"/>
      <c r="J2" s="41"/>
      <c r="K2" s="173" t="s">
        <v>1</v>
      </c>
      <c r="L2" s="174" t="s">
        <v>2</v>
      </c>
    </row>
    <row r="3" spans="1:19" ht="18.75" customHeight="1">
      <c r="A3" s="175" t="s">
        <v>0</v>
      </c>
      <c r="B3" s="165"/>
      <c r="C3" s="166"/>
      <c r="D3" s="176"/>
      <c r="E3" s="176"/>
      <c r="F3" s="176"/>
      <c r="G3" s="176"/>
      <c r="H3" s="164"/>
      <c r="I3" s="164"/>
      <c r="J3" s="185" t="s">
        <v>30</v>
      </c>
      <c r="K3" s="185"/>
      <c r="L3" s="42">
        <f>L491</f>
        <v>934781.79</v>
      </c>
      <c r="M3" s="3"/>
      <c r="N3" s="3"/>
    </row>
    <row r="4" spans="1:19" ht="19.5" thickBot="1">
      <c r="A4" s="175" t="s">
        <v>26</v>
      </c>
      <c r="B4" s="113" t="s">
        <v>80</v>
      </c>
      <c r="C4" s="38"/>
      <c r="D4" s="176"/>
      <c r="E4" s="176"/>
      <c r="F4" s="176"/>
      <c r="G4" s="176"/>
      <c r="H4" s="40"/>
      <c r="I4" s="40"/>
      <c r="J4" s="185" t="s">
        <v>4</v>
      </c>
      <c r="K4" s="185"/>
      <c r="L4" s="42">
        <f>SUM(L492:L494)</f>
        <v>280434.53700000001</v>
      </c>
      <c r="M4" s="3"/>
      <c r="N4" s="3"/>
    </row>
    <row r="5" spans="1:19" ht="19.5" thickBot="1">
      <c r="A5" s="175" t="s">
        <v>3</v>
      </c>
      <c r="B5" s="114"/>
      <c r="C5" s="40"/>
      <c r="D5" s="176"/>
      <c r="E5" s="176"/>
      <c r="F5" s="176"/>
      <c r="G5" s="176"/>
      <c r="H5" s="40"/>
      <c r="I5" s="40"/>
      <c r="J5" s="45"/>
      <c r="K5" s="226" t="s">
        <v>32</v>
      </c>
      <c r="L5" s="227">
        <f>SUM(L3:L4)</f>
        <v>1215216.327</v>
      </c>
    </row>
    <row r="6" spans="1:19" ht="19.5" thickBot="1">
      <c r="A6" s="43"/>
      <c r="B6" s="44"/>
      <c r="C6" s="40"/>
      <c r="D6" s="40"/>
      <c r="E6" s="46"/>
      <c r="F6" s="40"/>
      <c r="G6" s="40"/>
      <c r="H6" s="47"/>
      <c r="I6" s="47"/>
      <c r="J6" s="45"/>
      <c r="K6" s="48"/>
      <c r="L6" s="49"/>
    </row>
    <row r="7" spans="1:19" s="5" customFormat="1" ht="56.25" customHeight="1" thickBot="1">
      <c r="A7" s="214" t="s">
        <v>5</v>
      </c>
      <c r="B7" s="214" t="s">
        <v>31</v>
      </c>
      <c r="C7" s="215" t="s">
        <v>6</v>
      </c>
      <c r="D7" s="216" t="s">
        <v>7</v>
      </c>
      <c r="E7" s="214" t="s">
        <v>10</v>
      </c>
      <c r="F7" s="215" t="s">
        <v>8</v>
      </c>
      <c r="G7" s="216" t="s">
        <v>9</v>
      </c>
      <c r="H7" s="214" t="s">
        <v>11</v>
      </c>
      <c r="I7" s="214" t="s">
        <v>12</v>
      </c>
      <c r="J7" s="217" t="s">
        <v>13</v>
      </c>
      <c r="K7" s="215" t="s">
        <v>14</v>
      </c>
      <c r="L7" s="214" t="s">
        <v>15</v>
      </c>
      <c r="M7" s="4"/>
      <c r="N7" s="4"/>
      <c r="O7" s="4"/>
      <c r="P7" s="4"/>
      <c r="Q7" s="4"/>
      <c r="R7" s="4"/>
      <c r="S7" s="4"/>
    </row>
    <row r="8" spans="1:19" s="3" customFormat="1">
      <c r="A8" s="50"/>
      <c r="B8" s="218" t="s">
        <v>27</v>
      </c>
      <c r="C8" s="219"/>
      <c r="D8" s="219"/>
      <c r="E8" s="219"/>
      <c r="F8" s="220"/>
      <c r="G8" s="220"/>
      <c r="H8" s="220"/>
      <c r="I8" s="220"/>
      <c r="J8" s="220"/>
      <c r="K8" s="221"/>
      <c r="L8" s="222">
        <f>SUM(K9:K15)</f>
        <v>12683.000000000002</v>
      </c>
    </row>
    <row r="9" spans="1:19" s="3" customFormat="1">
      <c r="A9" s="51"/>
      <c r="B9" s="129"/>
      <c r="C9" s="130"/>
      <c r="D9" s="131"/>
      <c r="E9" s="132"/>
      <c r="F9" s="148"/>
      <c r="G9" s="149"/>
      <c r="H9" s="132"/>
      <c r="I9" s="132"/>
      <c r="J9" s="150"/>
      <c r="K9" s="124"/>
      <c r="L9" s="76"/>
    </row>
    <row r="10" spans="1:19" s="3" customFormat="1">
      <c r="A10" s="54">
        <f>IF(D10&lt;&gt;"",1+MAX($A$8:A9),"")</f>
        <v>1</v>
      </c>
      <c r="B10" s="55"/>
      <c r="C10" s="117" t="s">
        <v>20</v>
      </c>
      <c r="D10" s="118">
        <v>1</v>
      </c>
      <c r="E10" s="119" t="s">
        <v>16</v>
      </c>
      <c r="F10" s="120">
        <v>0</v>
      </c>
      <c r="G10" s="118">
        <f>D10*(1+F10)</f>
        <v>1</v>
      </c>
      <c r="H10" s="121">
        <v>0</v>
      </c>
      <c r="I10" s="122">
        <v>0</v>
      </c>
      <c r="J10" s="123">
        <f t="shared" ref="J10:J15" si="0">H10+I10</f>
        <v>0</v>
      </c>
      <c r="K10" s="124">
        <f t="shared" ref="K10:K15" si="1">J10*G10</f>
        <v>0</v>
      </c>
      <c r="L10" s="162"/>
    </row>
    <row r="11" spans="1:19" s="3" customFormat="1">
      <c r="A11" s="63">
        <f>IF(D11&lt;&gt;"",1+MAX($A$8:A10),"")</f>
        <v>2</v>
      </c>
      <c r="B11" s="55"/>
      <c r="C11" s="117" t="s">
        <v>21</v>
      </c>
      <c r="D11" s="118">
        <v>1</v>
      </c>
      <c r="E11" s="119" t="s">
        <v>16</v>
      </c>
      <c r="F11" s="120">
        <v>0</v>
      </c>
      <c r="G11" s="118">
        <f t="shared" ref="G11:G14" si="2">D11*(1+F11)</f>
        <v>1</v>
      </c>
      <c r="H11" s="121">
        <v>0</v>
      </c>
      <c r="I11" s="122">
        <v>0</v>
      </c>
      <c r="J11" s="123">
        <f t="shared" si="0"/>
        <v>0</v>
      </c>
      <c r="K11" s="124">
        <f t="shared" si="1"/>
        <v>0</v>
      </c>
      <c r="L11" s="163"/>
    </row>
    <row r="12" spans="1:19" s="3" customFormat="1">
      <c r="A12" s="63">
        <f>IF(D12&lt;&gt;"",1+MAX($A$8:A11),"")</f>
        <v>3</v>
      </c>
      <c r="B12" s="55"/>
      <c r="C12" s="117" t="s">
        <v>22</v>
      </c>
      <c r="D12" s="118">
        <v>1</v>
      </c>
      <c r="E12" s="119" t="s">
        <v>16</v>
      </c>
      <c r="F12" s="120">
        <v>0</v>
      </c>
      <c r="G12" s="118">
        <f t="shared" si="2"/>
        <v>1</v>
      </c>
      <c r="H12" s="121">
        <v>0</v>
      </c>
      <c r="I12" s="122">
        <v>0</v>
      </c>
      <c r="J12" s="123">
        <f t="shared" si="0"/>
        <v>0</v>
      </c>
      <c r="K12" s="124">
        <f t="shared" si="1"/>
        <v>0</v>
      </c>
      <c r="L12" s="125"/>
    </row>
    <row r="13" spans="1:19" s="3" customFormat="1">
      <c r="A13" s="63">
        <f>IF(D13&lt;&gt;"",1+MAX($A$8:A12),"")</f>
        <v>4</v>
      </c>
      <c r="B13" s="55"/>
      <c r="C13" s="117" t="s">
        <v>23</v>
      </c>
      <c r="D13" s="118">
        <v>1</v>
      </c>
      <c r="E13" s="119" t="s">
        <v>16</v>
      </c>
      <c r="F13" s="120">
        <v>0</v>
      </c>
      <c r="G13" s="118">
        <f t="shared" si="2"/>
        <v>1</v>
      </c>
      <c r="H13" s="121">
        <v>0</v>
      </c>
      <c r="I13" s="122">
        <v>0</v>
      </c>
      <c r="J13" s="123">
        <f t="shared" si="0"/>
        <v>0</v>
      </c>
      <c r="K13" s="124">
        <f t="shared" si="1"/>
        <v>0</v>
      </c>
      <c r="L13" s="125"/>
    </row>
    <row r="14" spans="1:19" s="3" customFormat="1">
      <c r="A14" s="63">
        <f>IF(D14&lt;&gt;"",1+MAX($A$8:A13),"")</f>
        <v>5</v>
      </c>
      <c r="B14" s="55"/>
      <c r="C14" s="117" t="s">
        <v>24</v>
      </c>
      <c r="D14" s="118">
        <v>1</v>
      </c>
      <c r="E14" s="119" t="s">
        <v>16</v>
      </c>
      <c r="F14" s="120">
        <v>0</v>
      </c>
      <c r="G14" s="118">
        <f t="shared" si="2"/>
        <v>1</v>
      </c>
      <c r="H14" s="121">
        <v>0</v>
      </c>
      <c r="I14" s="122">
        <v>0</v>
      </c>
      <c r="J14" s="123">
        <f t="shared" si="0"/>
        <v>0</v>
      </c>
      <c r="K14" s="124">
        <f t="shared" si="1"/>
        <v>0</v>
      </c>
      <c r="L14" s="125"/>
    </row>
    <row r="15" spans="1:19" s="3" customFormat="1">
      <c r="A15" s="63">
        <f>IF(D15&lt;&gt;"",1+MAX($A$8:A14),"")</f>
        <v>6</v>
      </c>
      <c r="B15" s="55"/>
      <c r="C15" s="117" t="s">
        <v>25</v>
      </c>
      <c r="D15" s="126">
        <v>5765</v>
      </c>
      <c r="E15" s="127" t="s">
        <v>87</v>
      </c>
      <c r="F15" s="128">
        <f>IF(D15=0,"",0)</f>
        <v>0</v>
      </c>
      <c r="G15" s="126">
        <f>IF(D15="","",D15+(D15*F15))</f>
        <v>5765</v>
      </c>
      <c r="H15" s="121">
        <v>2.2000000000000002</v>
      </c>
      <c r="I15" s="122">
        <v>0</v>
      </c>
      <c r="J15" s="123">
        <f t="shared" si="0"/>
        <v>2.2000000000000002</v>
      </c>
      <c r="K15" s="124">
        <f t="shared" si="1"/>
        <v>12683.000000000002</v>
      </c>
      <c r="L15" s="125"/>
    </row>
    <row r="16" spans="1:19" s="3" customFormat="1">
      <c r="A16" s="63" t="str">
        <f>IF(D16&lt;&gt;"",1+MAX($A$8:A15),"")</f>
        <v/>
      </c>
      <c r="B16" s="52"/>
      <c r="C16" s="64"/>
      <c r="D16" s="65"/>
      <c r="E16" s="65"/>
      <c r="F16" s="59"/>
      <c r="G16" s="57"/>
      <c r="H16" s="61"/>
      <c r="I16" s="61"/>
      <c r="J16" s="66"/>
      <c r="K16" s="115"/>
      <c r="L16" s="116"/>
    </row>
    <row r="17" spans="1:12" s="3" customFormat="1">
      <c r="A17" s="63" t="str">
        <f>IF(D17&lt;&gt;"",1+MAX($A$8:A16),"")</f>
        <v/>
      </c>
      <c r="B17" s="223" t="s">
        <v>33</v>
      </c>
      <c r="C17" s="219"/>
      <c r="D17" s="219"/>
      <c r="E17" s="219"/>
      <c r="F17" s="220"/>
      <c r="G17" s="220"/>
      <c r="H17" s="220"/>
      <c r="I17" s="220"/>
      <c r="J17" s="220"/>
      <c r="K17" s="224"/>
      <c r="L17" s="225">
        <f>SUM(K18:K67)</f>
        <v>47015.790000000008</v>
      </c>
    </row>
    <row r="18" spans="1:12" s="3" customFormat="1">
      <c r="A18" s="63" t="str">
        <f>IF(D18&lt;&gt;"",1+MAX($A$8:A17),"")</f>
        <v/>
      </c>
      <c r="B18" s="129"/>
      <c r="C18" s="130"/>
      <c r="D18" s="131"/>
      <c r="E18" s="132"/>
      <c r="F18" s="120"/>
      <c r="G18" s="118"/>
      <c r="H18" s="121"/>
      <c r="I18" s="122"/>
      <c r="J18" s="123"/>
      <c r="K18" s="124"/>
      <c r="L18" s="76"/>
    </row>
    <row r="19" spans="1:12" s="3" customFormat="1">
      <c r="A19" s="63" t="str">
        <f>IF(D19&lt;&gt;"",1+MAX($A$8:A18),"")</f>
        <v/>
      </c>
      <c r="B19" s="177" t="s">
        <v>368</v>
      </c>
      <c r="C19" s="133" t="s">
        <v>88</v>
      </c>
      <c r="D19" s="69"/>
      <c r="E19" s="69"/>
      <c r="F19" s="70"/>
      <c r="G19" s="71"/>
      <c r="H19" s="134"/>
      <c r="I19" s="73"/>
      <c r="J19" s="74"/>
      <c r="K19" s="75"/>
      <c r="L19" s="76"/>
    </row>
    <row r="20" spans="1:12" s="3" customFormat="1">
      <c r="A20" s="63">
        <f>IF(D20&lt;&gt;"",1+MAX($A$8:A19),"")</f>
        <v>7</v>
      </c>
      <c r="B20" s="178"/>
      <c r="C20" s="77" t="s">
        <v>89</v>
      </c>
      <c r="D20" s="69">
        <v>1452</v>
      </c>
      <c r="E20" s="69" t="s">
        <v>87</v>
      </c>
      <c r="F20" s="70">
        <f t="shared" ref="F20:F60" si="3">IF(D20=0,"",0)</f>
        <v>0</v>
      </c>
      <c r="G20" s="71">
        <f t="shared" ref="G20:G60" si="4">IF(D20="","",D20+(D20*F20))</f>
        <v>1452</v>
      </c>
      <c r="H20" s="72">
        <v>1.45</v>
      </c>
      <c r="I20" s="73">
        <v>0</v>
      </c>
      <c r="J20" s="74">
        <f t="shared" ref="J20:J23" si="5">H20+I20</f>
        <v>1.45</v>
      </c>
      <c r="K20" s="75">
        <f t="shared" ref="K20:K23" si="6">J20*G20</f>
        <v>2105.4</v>
      </c>
      <c r="L20" s="76"/>
    </row>
    <row r="21" spans="1:12" s="3" customFormat="1">
      <c r="A21" s="63">
        <f>IF(D21&lt;&gt;"",1+MAX($A$8:A20),"")</f>
        <v>8</v>
      </c>
      <c r="B21" s="178"/>
      <c r="C21" s="77" t="s">
        <v>90</v>
      </c>
      <c r="D21" s="69">
        <v>98</v>
      </c>
      <c r="E21" s="69" t="s">
        <v>87</v>
      </c>
      <c r="F21" s="70">
        <f t="shared" si="3"/>
        <v>0</v>
      </c>
      <c r="G21" s="71">
        <f t="shared" si="4"/>
        <v>98</v>
      </c>
      <c r="H21" s="72">
        <v>2</v>
      </c>
      <c r="I21" s="73">
        <v>0</v>
      </c>
      <c r="J21" s="74">
        <f t="shared" si="5"/>
        <v>2</v>
      </c>
      <c r="K21" s="75">
        <f t="shared" si="6"/>
        <v>196</v>
      </c>
      <c r="L21" s="76"/>
    </row>
    <row r="22" spans="1:12" s="3" customFormat="1">
      <c r="A22" s="63">
        <f>IF(D22&lt;&gt;"",1+MAX($A$8:A21),"")</f>
        <v>9</v>
      </c>
      <c r="B22" s="178"/>
      <c r="C22" s="77" t="s">
        <v>91</v>
      </c>
      <c r="D22" s="69">
        <v>1550</v>
      </c>
      <c r="E22" s="69" t="s">
        <v>87</v>
      </c>
      <c r="F22" s="70">
        <f t="shared" si="3"/>
        <v>0</v>
      </c>
      <c r="G22" s="71">
        <f t="shared" si="4"/>
        <v>1550</v>
      </c>
      <c r="H22" s="72">
        <v>1.6</v>
      </c>
      <c r="I22" s="73">
        <v>0</v>
      </c>
      <c r="J22" s="74">
        <f t="shared" si="5"/>
        <v>1.6</v>
      </c>
      <c r="K22" s="75">
        <f t="shared" si="6"/>
        <v>2480</v>
      </c>
      <c r="L22" s="76"/>
    </row>
    <row r="23" spans="1:12" s="3" customFormat="1">
      <c r="A23" s="63">
        <f>IF(D23&lt;&gt;"",1+MAX($A$8:A22),"")</f>
        <v>10</v>
      </c>
      <c r="B23" s="178"/>
      <c r="C23" s="77" t="s">
        <v>92</v>
      </c>
      <c r="D23" s="69">
        <v>1583</v>
      </c>
      <c r="E23" s="69" t="s">
        <v>87</v>
      </c>
      <c r="F23" s="70">
        <f t="shared" si="3"/>
        <v>0</v>
      </c>
      <c r="G23" s="71">
        <f t="shared" si="4"/>
        <v>1583</v>
      </c>
      <c r="H23" s="72">
        <v>1.5</v>
      </c>
      <c r="I23" s="73">
        <v>0</v>
      </c>
      <c r="J23" s="74">
        <f t="shared" si="5"/>
        <v>1.5</v>
      </c>
      <c r="K23" s="75">
        <f t="shared" si="6"/>
        <v>2374.5</v>
      </c>
      <c r="L23" s="76"/>
    </row>
    <row r="24" spans="1:12" s="3" customFormat="1">
      <c r="A24" s="63">
        <f>IF(D24&lt;&gt;"",1+MAX($A$8:A23),"")</f>
        <v>11</v>
      </c>
      <c r="B24" s="178"/>
      <c r="C24" s="77" t="s">
        <v>93</v>
      </c>
      <c r="D24" s="69">
        <v>1583</v>
      </c>
      <c r="E24" s="69" t="s">
        <v>87</v>
      </c>
      <c r="F24" s="70">
        <f t="shared" si="3"/>
        <v>0</v>
      </c>
      <c r="G24" s="71">
        <f t="shared" si="4"/>
        <v>1583</v>
      </c>
      <c r="H24" s="72">
        <v>1.35</v>
      </c>
      <c r="I24" s="73">
        <v>0</v>
      </c>
      <c r="J24" s="74">
        <f t="shared" ref="J24:J42" si="7">H24+I24</f>
        <v>1.35</v>
      </c>
      <c r="K24" s="75">
        <f t="shared" ref="K24:K42" si="8">J24*G24</f>
        <v>2137.0500000000002</v>
      </c>
      <c r="L24" s="76"/>
    </row>
    <row r="25" spans="1:12" s="3" customFormat="1">
      <c r="A25" s="63">
        <f>IF(D25&lt;&gt;"",1+MAX($A$8:A24),"")</f>
        <v>12</v>
      </c>
      <c r="B25" s="178"/>
      <c r="C25" s="77" t="s">
        <v>94</v>
      </c>
      <c r="D25" s="69">
        <v>71</v>
      </c>
      <c r="E25" s="69" t="s">
        <v>87</v>
      </c>
      <c r="F25" s="70">
        <f t="shared" si="3"/>
        <v>0</v>
      </c>
      <c r="G25" s="71">
        <f t="shared" si="4"/>
        <v>71</v>
      </c>
      <c r="H25" s="72">
        <v>16.5</v>
      </c>
      <c r="I25" s="73">
        <v>0</v>
      </c>
      <c r="J25" s="74">
        <f t="shared" si="7"/>
        <v>16.5</v>
      </c>
      <c r="K25" s="75">
        <f t="shared" si="8"/>
        <v>1171.5</v>
      </c>
      <c r="L25" s="76"/>
    </row>
    <row r="26" spans="1:12" s="3" customFormat="1">
      <c r="A26" s="63">
        <f>IF(D26&lt;&gt;"",1+MAX($A$8:A25),"")</f>
        <v>13</v>
      </c>
      <c r="B26" s="178"/>
      <c r="C26" s="77" t="s">
        <v>95</v>
      </c>
      <c r="D26" s="69">
        <v>1066</v>
      </c>
      <c r="E26" s="69" t="s">
        <v>87</v>
      </c>
      <c r="F26" s="70">
        <f t="shared" si="3"/>
        <v>0</v>
      </c>
      <c r="G26" s="71">
        <f t="shared" si="4"/>
        <v>1066</v>
      </c>
      <c r="H26" s="72">
        <v>1.35</v>
      </c>
      <c r="I26" s="73">
        <v>0</v>
      </c>
      <c r="J26" s="74">
        <f t="shared" si="7"/>
        <v>1.35</v>
      </c>
      <c r="K26" s="75">
        <f t="shared" si="8"/>
        <v>1439.1000000000001</v>
      </c>
      <c r="L26" s="76"/>
    </row>
    <row r="27" spans="1:12" s="3" customFormat="1">
      <c r="A27" s="63">
        <f>IF(D27&lt;&gt;"",1+MAX($A$8:A26),"")</f>
        <v>14</v>
      </c>
      <c r="B27" s="178"/>
      <c r="C27" s="77" t="s">
        <v>96</v>
      </c>
      <c r="D27" s="69">
        <v>24</v>
      </c>
      <c r="E27" s="69" t="s">
        <v>87</v>
      </c>
      <c r="F27" s="70">
        <f t="shared" si="3"/>
        <v>0</v>
      </c>
      <c r="G27" s="71">
        <f t="shared" si="4"/>
        <v>24</v>
      </c>
      <c r="H27" s="72">
        <v>1.55</v>
      </c>
      <c r="I27" s="73">
        <v>0</v>
      </c>
      <c r="J27" s="74">
        <f t="shared" si="7"/>
        <v>1.55</v>
      </c>
      <c r="K27" s="75">
        <f t="shared" si="8"/>
        <v>37.200000000000003</v>
      </c>
      <c r="L27" s="76"/>
    </row>
    <row r="28" spans="1:12" s="3" customFormat="1">
      <c r="A28" s="63">
        <f>IF(D28&lt;&gt;"",1+MAX($A$8:A27),"")</f>
        <v>15</v>
      </c>
      <c r="B28" s="178"/>
      <c r="C28" s="77" t="s">
        <v>97</v>
      </c>
      <c r="D28" s="69">
        <v>1128</v>
      </c>
      <c r="E28" s="69" t="s">
        <v>87</v>
      </c>
      <c r="F28" s="70">
        <f t="shared" si="3"/>
        <v>0</v>
      </c>
      <c r="G28" s="71">
        <f t="shared" si="4"/>
        <v>1128</v>
      </c>
      <c r="H28" s="72">
        <v>0.9</v>
      </c>
      <c r="I28" s="73">
        <v>0</v>
      </c>
      <c r="J28" s="74">
        <f t="shared" si="7"/>
        <v>0.9</v>
      </c>
      <c r="K28" s="75">
        <f t="shared" si="8"/>
        <v>1015.2</v>
      </c>
      <c r="L28" s="76"/>
    </row>
    <row r="29" spans="1:12" s="3" customFormat="1">
      <c r="A29" s="63">
        <f>IF(D29&lt;&gt;"",1+MAX($A$8:A28),"")</f>
        <v>16</v>
      </c>
      <c r="B29" s="178"/>
      <c r="C29" s="77" t="s">
        <v>98</v>
      </c>
      <c r="D29" s="69">
        <v>232</v>
      </c>
      <c r="E29" s="69" t="s">
        <v>87</v>
      </c>
      <c r="F29" s="70">
        <f t="shared" si="3"/>
        <v>0</v>
      </c>
      <c r="G29" s="71">
        <f t="shared" si="4"/>
        <v>232</v>
      </c>
      <c r="H29" s="72">
        <v>1.5</v>
      </c>
      <c r="I29" s="73">
        <v>0</v>
      </c>
      <c r="J29" s="74">
        <f t="shared" si="7"/>
        <v>1.5</v>
      </c>
      <c r="K29" s="75">
        <f t="shared" si="8"/>
        <v>348</v>
      </c>
      <c r="L29" s="76"/>
    </row>
    <row r="30" spans="1:12" s="3" customFormat="1">
      <c r="A30" s="63">
        <f>IF(D30&lt;&gt;"",1+MAX($A$8:A29),"")</f>
        <v>17</v>
      </c>
      <c r="B30" s="178"/>
      <c r="C30" s="77" t="s">
        <v>99</v>
      </c>
      <c r="D30" s="69">
        <v>1360</v>
      </c>
      <c r="E30" s="69" t="s">
        <v>87</v>
      </c>
      <c r="F30" s="70">
        <f t="shared" si="3"/>
        <v>0</v>
      </c>
      <c r="G30" s="71">
        <f t="shared" si="4"/>
        <v>1360</v>
      </c>
      <c r="H30" s="72">
        <v>1.65</v>
      </c>
      <c r="I30" s="73">
        <v>0</v>
      </c>
      <c r="J30" s="74">
        <f t="shared" si="7"/>
        <v>1.65</v>
      </c>
      <c r="K30" s="75">
        <f t="shared" si="8"/>
        <v>2244</v>
      </c>
      <c r="L30" s="76"/>
    </row>
    <row r="31" spans="1:12" s="3" customFormat="1">
      <c r="A31" s="63">
        <f>IF(D31&lt;&gt;"",1+MAX($A$8:A30),"")</f>
        <v>18</v>
      </c>
      <c r="B31" s="178"/>
      <c r="C31" s="77" t="s">
        <v>100</v>
      </c>
      <c r="D31" s="69">
        <v>208</v>
      </c>
      <c r="E31" s="69" t="s">
        <v>87</v>
      </c>
      <c r="F31" s="70">
        <f t="shared" si="3"/>
        <v>0</v>
      </c>
      <c r="G31" s="71">
        <f t="shared" si="4"/>
        <v>208</v>
      </c>
      <c r="H31" s="72">
        <v>1</v>
      </c>
      <c r="I31" s="73">
        <v>0</v>
      </c>
      <c r="J31" s="74">
        <f t="shared" si="7"/>
        <v>1</v>
      </c>
      <c r="K31" s="75">
        <f t="shared" si="8"/>
        <v>208</v>
      </c>
      <c r="L31" s="76"/>
    </row>
    <row r="32" spans="1:12" s="3" customFormat="1">
      <c r="A32" s="63">
        <f>IF(D32&lt;&gt;"",1+MAX($A$8:A31),"")</f>
        <v>19</v>
      </c>
      <c r="B32" s="178"/>
      <c r="C32" s="77" t="s">
        <v>101</v>
      </c>
      <c r="D32" s="69">
        <v>507</v>
      </c>
      <c r="E32" s="69" t="s">
        <v>87</v>
      </c>
      <c r="F32" s="70">
        <f t="shared" si="3"/>
        <v>0</v>
      </c>
      <c r="G32" s="71">
        <f t="shared" si="4"/>
        <v>507</v>
      </c>
      <c r="H32" s="72">
        <v>3.5</v>
      </c>
      <c r="I32" s="73">
        <v>0</v>
      </c>
      <c r="J32" s="74">
        <f t="shared" si="7"/>
        <v>3.5</v>
      </c>
      <c r="K32" s="75">
        <f t="shared" si="8"/>
        <v>1774.5</v>
      </c>
      <c r="L32" s="76"/>
    </row>
    <row r="33" spans="1:12" s="3" customFormat="1">
      <c r="A33" s="63">
        <f>IF(D33&lt;&gt;"",1+MAX($A$8:A32),"")</f>
        <v>20</v>
      </c>
      <c r="B33" s="178"/>
      <c r="C33" s="68" t="s">
        <v>102</v>
      </c>
      <c r="D33" s="69">
        <v>291</v>
      </c>
      <c r="E33" s="69" t="s">
        <v>87</v>
      </c>
      <c r="F33" s="70">
        <f t="shared" si="3"/>
        <v>0</v>
      </c>
      <c r="G33" s="71">
        <f t="shared" si="4"/>
        <v>291</v>
      </c>
      <c r="H33" s="72">
        <v>2.2000000000000002</v>
      </c>
      <c r="I33" s="73">
        <v>0</v>
      </c>
      <c r="J33" s="74">
        <f t="shared" si="7"/>
        <v>2.2000000000000002</v>
      </c>
      <c r="K33" s="75">
        <f t="shared" si="8"/>
        <v>640.20000000000005</v>
      </c>
      <c r="L33" s="76"/>
    </row>
    <row r="34" spans="1:12" s="3" customFormat="1">
      <c r="A34" s="63">
        <f>IF(D34&lt;&gt;"",1+MAX($A$8:A33),"")</f>
        <v>21</v>
      </c>
      <c r="B34" s="178"/>
      <c r="C34" s="68" t="s">
        <v>103</v>
      </c>
      <c r="D34" s="69">
        <v>157</v>
      </c>
      <c r="E34" s="69" t="s">
        <v>87</v>
      </c>
      <c r="F34" s="70">
        <f t="shared" si="3"/>
        <v>0</v>
      </c>
      <c r="G34" s="71">
        <f t="shared" si="4"/>
        <v>157</v>
      </c>
      <c r="H34" s="72">
        <v>2.8</v>
      </c>
      <c r="I34" s="73">
        <v>0</v>
      </c>
      <c r="J34" s="74">
        <f t="shared" si="7"/>
        <v>2.8</v>
      </c>
      <c r="K34" s="75">
        <f t="shared" si="8"/>
        <v>439.59999999999997</v>
      </c>
      <c r="L34" s="76"/>
    </row>
    <row r="35" spans="1:12" s="3" customFormat="1">
      <c r="A35" s="63">
        <f>IF(D35&lt;&gt;"",1+MAX($A$8:A34),"")</f>
        <v>22</v>
      </c>
      <c r="B35" s="178"/>
      <c r="C35" s="68" t="s">
        <v>104</v>
      </c>
      <c r="D35" s="69">
        <v>388</v>
      </c>
      <c r="E35" s="69" t="s">
        <v>87</v>
      </c>
      <c r="F35" s="70">
        <f t="shared" si="3"/>
        <v>0</v>
      </c>
      <c r="G35" s="71">
        <f t="shared" si="4"/>
        <v>388</v>
      </c>
      <c r="H35" s="72">
        <v>2.5</v>
      </c>
      <c r="I35" s="73">
        <v>0</v>
      </c>
      <c r="J35" s="74">
        <f t="shared" si="7"/>
        <v>2.5</v>
      </c>
      <c r="K35" s="75">
        <f t="shared" si="8"/>
        <v>970</v>
      </c>
      <c r="L35" s="76"/>
    </row>
    <row r="36" spans="1:12" s="3" customFormat="1">
      <c r="A36" s="63">
        <f>IF(D36&lt;&gt;"",1+MAX($A$8:A35),"")</f>
        <v>23</v>
      </c>
      <c r="B36" s="178"/>
      <c r="C36" s="68" t="s">
        <v>105</v>
      </c>
      <c r="D36" s="69">
        <v>302</v>
      </c>
      <c r="E36" s="69" t="s">
        <v>87</v>
      </c>
      <c r="F36" s="70">
        <f t="shared" si="3"/>
        <v>0</v>
      </c>
      <c r="G36" s="71">
        <f t="shared" si="4"/>
        <v>302</v>
      </c>
      <c r="H36" s="72">
        <v>3.5</v>
      </c>
      <c r="I36" s="73">
        <v>0</v>
      </c>
      <c r="J36" s="74">
        <f t="shared" si="7"/>
        <v>3.5</v>
      </c>
      <c r="K36" s="75">
        <f t="shared" si="8"/>
        <v>1057</v>
      </c>
      <c r="L36" s="76"/>
    </row>
    <row r="37" spans="1:12" s="3" customFormat="1">
      <c r="A37" s="63">
        <f>IF(D37&lt;&gt;"",1+MAX($A$8:A36),"")</f>
        <v>24</v>
      </c>
      <c r="B37" s="178"/>
      <c r="C37" s="68" t="s">
        <v>106</v>
      </c>
      <c r="D37" s="69">
        <v>248</v>
      </c>
      <c r="E37" s="69" t="s">
        <v>87</v>
      </c>
      <c r="F37" s="70">
        <f t="shared" si="3"/>
        <v>0</v>
      </c>
      <c r="G37" s="71">
        <f t="shared" si="4"/>
        <v>248</v>
      </c>
      <c r="H37" s="72">
        <v>1.58</v>
      </c>
      <c r="I37" s="73">
        <v>0</v>
      </c>
      <c r="J37" s="74">
        <f t="shared" si="7"/>
        <v>1.58</v>
      </c>
      <c r="K37" s="75">
        <f t="shared" si="8"/>
        <v>391.84000000000003</v>
      </c>
      <c r="L37" s="76"/>
    </row>
    <row r="38" spans="1:12" s="3" customFormat="1" ht="75">
      <c r="A38" s="63">
        <f>IF(D38&lt;&gt;"",1+MAX($A$8:A37),"")</f>
        <v>25</v>
      </c>
      <c r="B38" s="178"/>
      <c r="C38" s="68" t="s">
        <v>107</v>
      </c>
      <c r="D38" s="69">
        <v>2006</v>
      </c>
      <c r="E38" s="69" t="s">
        <v>87</v>
      </c>
      <c r="F38" s="70">
        <f t="shared" si="3"/>
        <v>0</v>
      </c>
      <c r="G38" s="71">
        <f t="shared" si="4"/>
        <v>2006</v>
      </c>
      <c r="H38" s="72">
        <v>5.5</v>
      </c>
      <c r="I38" s="73">
        <v>0</v>
      </c>
      <c r="J38" s="74">
        <f t="shared" si="7"/>
        <v>5.5</v>
      </c>
      <c r="K38" s="75">
        <f t="shared" si="8"/>
        <v>11033</v>
      </c>
      <c r="L38" s="76"/>
    </row>
    <row r="39" spans="1:12" s="3" customFormat="1">
      <c r="A39" s="63">
        <f>IF(D39&lt;&gt;"",1+MAX($A$8:A38),"")</f>
        <v>26</v>
      </c>
      <c r="B39" s="178"/>
      <c r="C39" s="77" t="s">
        <v>108</v>
      </c>
      <c r="D39" s="69">
        <v>62</v>
      </c>
      <c r="E39" s="69" t="s">
        <v>87</v>
      </c>
      <c r="F39" s="70">
        <f t="shared" si="3"/>
        <v>0</v>
      </c>
      <c r="G39" s="71">
        <f t="shared" si="4"/>
        <v>62</v>
      </c>
      <c r="H39" s="72">
        <v>4.5</v>
      </c>
      <c r="I39" s="73">
        <v>0</v>
      </c>
      <c r="J39" s="74">
        <f t="shared" si="7"/>
        <v>4.5</v>
      </c>
      <c r="K39" s="75">
        <f t="shared" si="8"/>
        <v>279</v>
      </c>
      <c r="L39" s="76"/>
    </row>
    <row r="40" spans="1:12" s="3" customFormat="1">
      <c r="A40" s="63">
        <f>IF(D40&lt;&gt;"",1+MAX($A$8:A39),"")</f>
        <v>27</v>
      </c>
      <c r="B40" s="178"/>
      <c r="C40" s="77" t="s">
        <v>109</v>
      </c>
      <c r="D40" s="69">
        <v>71</v>
      </c>
      <c r="E40" s="69" t="s">
        <v>110</v>
      </c>
      <c r="F40" s="70">
        <f t="shared" si="3"/>
        <v>0</v>
      </c>
      <c r="G40" s="71">
        <f t="shared" si="4"/>
        <v>71</v>
      </c>
      <c r="H40" s="72">
        <v>3</v>
      </c>
      <c r="I40" s="73">
        <v>0</v>
      </c>
      <c r="J40" s="74">
        <f t="shared" si="7"/>
        <v>3</v>
      </c>
      <c r="K40" s="75">
        <f t="shared" si="8"/>
        <v>213</v>
      </c>
      <c r="L40" s="76"/>
    </row>
    <row r="41" spans="1:12" s="3" customFormat="1">
      <c r="A41" s="63">
        <f>IF(D41&lt;&gt;"",1+MAX($A$8:A40),"")</f>
        <v>28</v>
      </c>
      <c r="B41" s="178"/>
      <c r="C41" s="77" t="s">
        <v>111</v>
      </c>
      <c r="D41" s="69">
        <v>15</v>
      </c>
      <c r="E41" s="69" t="s">
        <v>110</v>
      </c>
      <c r="F41" s="70">
        <f t="shared" si="3"/>
        <v>0</v>
      </c>
      <c r="G41" s="71">
        <f t="shared" si="4"/>
        <v>15</v>
      </c>
      <c r="H41" s="72">
        <v>16.8</v>
      </c>
      <c r="I41" s="73">
        <v>0</v>
      </c>
      <c r="J41" s="74">
        <f t="shared" si="7"/>
        <v>16.8</v>
      </c>
      <c r="K41" s="75">
        <f t="shared" si="8"/>
        <v>252</v>
      </c>
      <c r="L41" s="76"/>
    </row>
    <row r="42" spans="1:12" s="3" customFormat="1">
      <c r="A42" s="63">
        <f>IF(D42&lt;&gt;"",1+MAX($A$8:A41),"")</f>
        <v>29</v>
      </c>
      <c r="B42" s="178"/>
      <c r="C42" s="77" t="s">
        <v>112</v>
      </c>
      <c r="D42" s="69">
        <v>12</v>
      </c>
      <c r="E42" s="69" t="s">
        <v>110</v>
      </c>
      <c r="F42" s="70">
        <f t="shared" si="3"/>
        <v>0</v>
      </c>
      <c r="G42" s="71">
        <f t="shared" si="4"/>
        <v>12</v>
      </c>
      <c r="H42" s="72">
        <v>16.8</v>
      </c>
      <c r="I42" s="73">
        <v>0</v>
      </c>
      <c r="J42" s="74">
        <f t="shared" si="7"/>
        <v>16.8</v>
      </c>
      <c r="K42" s="75">
        <f t="shared" si="8"/>
        <v>201.60000000000002</v>
      </c>
      <c r="L42" s="76"/>
    </row>
    <row r="43" spans="1:12" s="3" customFormat="1">
      <c r="A43" s="63">
        <f>IF(D43&lt;&gt;"",1+MAX($A$8:A42),"")</f>
        <v>30</v>
      </c>
      <c r="B43" s="178"/>
      <c r="C43" s="77" t="s">
        <v>113</v>
      </c>
      <c r="D43" s="69">
        <v>13</v>
      </c>
      <c r="E43" s="69" t="s">
        <v>110</v>
      </c>
      <c r="F43" s="70">
        <f t="shared" si="3"/>
        <v>0</v>
      </c>
      <c r="G43" s="71">
        <f t="shared" si="4"/>
        <v>13</v>
      </c>
      <c r="H43" s="72">
        <v>18</v>
      </c>
      <c r="I43" s="73">
        <v>0</v>
      </c>
      <c r="J43" s="74">
        <f t="shared" ref="J43:J67" si="9">H43+I43</f>
        <v>18</v>
      </c>
      <c r="K43" s="75">
        <f t="shared" ref="K43:K67" si="10">J43*G43</f>
        <v>234</v>
      </c>
      <c r="L43" s="76"/>
    </row>
    <row r="44" spans="1:12" s="3" customFormat="1">
      <c r="A44" s="63">
        <f>IF(D44&lt;&gt;"",1+MAX($A$8:A43),"")</f>
        <v>31</v>
      </c>
      <c r="B44" s="178"/>
      <c r="C44" s="77" t="s">
        <v>114</v>
      </c>
      <c r="D44" s="69">
        <v>25</v>
      </c>
      <c r="E44" s="69" t="s">
        <v>110</v>
      </c>
      <c r="F44" s="70">
        <f t="shared" si="3"/>
        <v>0</v>
      </c>
      <c r="G44" s="71">
        <f t="shared" si="4"/>
        <v>25</v>
      </c>
      <c r="H44" s="72">
        <v>18</v>
      </c>
      <c r="I44" s="73">
        <v>0</v>
      </c>
      <c r="J44" s="74">
        <f t="shared" si="9"/>
        <v>18</v>
      </c>
      <c r="K44" s="75">
        <f t="shared" si="10"/>
        <v>450</v>
      </c>
      <c r="L44" s="76"/>
    </row>
    <row r="45" spans="1:12" s="3" customFormat="1">
      <c r="A45" s="63">
        <f>IF(D45&lt;&gt;"",1+MAX($A$8:A44),"")</f>
        <v>32</v>
      </c>
      <c r="B45" s="178"/>
      <c r="C45" s="77" t="s">
        <v>115</v>
      </c>
      <c r="D45" s="69">
        <v>7</v>
      </c>
      <c r="E45" s="69" t="s">
        <v>110</v>
      </c>
      <c r="F45" s="70">
        <f t="shared" si="3"/>
        <v>0</v>
      </c>
      <c r="G45" s="71">
        <f t="shared" si="4"/>
        <v>7</v>
      </c>
      <c r="H45" s="72">
        <v>18</v>
      </c>
      <c r="I45" s="73">
        <v>0</v>
      </c>
      <c r="J45" s="74">
        <f t="shared" si="9"/>
        <v>18</v>
      </c>
      <c r="K45" s="75">
        <f t="shared" si="10"/>
        <v>126</v>
      </c>
      <c r="L45" s="76"/>
    </row>
    <row r="46" spans="1:12" s="3" customFormat="1">
      <c r="A46" s="63">
        <f>IF(D46&lt;&gt;"",1+MAX($A$8:A45),"")</f>
        <v>33</v>
      </c>
      <c r="B46" s="178"/>
      <c r="C46" s="77" t="s">
        <v>116</v>
      </c>
      <c r="D46" s="69">
        <v>140</v>
      </c>
      <c r="E46" s="69" t="s">
        <v>110</v>
      </c>
      <c r="F46" s="70">
        <f t="shared" si="3"/>
        <v>0</v>
      </c>
      <c r="G46" s="71">
        <f t="shared" si="4"/>
        <v>140</v>
      </c>
      <c r="H46" s="72">
        <v>2.7</v>
      </c>
      <c r="I46" s="73">
        <v>0</v>
      </c>
      <c r="J46" s="74">
        <f t="shared" si="9"/>
        <v>2.7</v>
      </c>
      <c r="K46" s="75">
        <f t="shared" si="10"/>
        <v>378</v>
      </c>
      <c r="L46" s="76"/>
    </row>
    <row r="47" spans="1:12" s="3" customFormat="1">
      <c r="A47" s="63">
        <f>IF(D47&lt;&gt;"",1+MAX($A$8:A46),"")</f>
        <v>34</v>
      </c>
      <c r="B47" s="178"/>
      <c r="C47" s="77" t="s">
        <v>117</v>
      </c>
      <c r="D47" s="69">
        <v>26</v>
      </c>
      <c r="E47" s="69" t="s">
        <v>110</v>
      </c>
      <c r="F47" s="70">
        <f t="shared" si="3"/>
        <v>0</v>
      </c>
      <c r="G47" s="71">
        <f t="shared" si="4"/>
        <v>26</v>
      </c>
      <c r="H47" s="72">
        <v>4.8</v>
      </c>
      <c r="I47" s="73">
        <v>0</v>
      </c>
      <c r="J47" s="74">
        <f t="shared" si="9"/>
        <v>4.8</v>
      </c>
      <c r="K47" s="75">
        <f t="shared" si="10"/>
        <v>124.8</v>
      </c>
      <c r="L47" s="76"/>
    </row>
    <row r="48" spans="1:12" s="3" customFormat="1">
      <c r="A48" s="63">
        <f>IF(D48&lt;&gt;"",1+MAX($A$8:A47),"")</f>
        <v>35</v>
      </c>
      <c r="B48" s="178"/>
      <c r="C48" s="77" t="s">
        <v>118</v>
      </c>
      <c r="D48" s="69">
        <v>12</v>
      </c>
      <c r="E48" s="69" t="s">
        <v>119</v>
      </c>
      <c r="F48" s="70">
        <f t="shared" si="3"/>
        <v>0</v>
      </c>
      <c r="G48" s="71">
        <f t="shared" si="4"/>
        <v>12</v>
      </c>
      <c r="H48" s="72">
        <v>80</v>
      </c>
      <c r="I48" s="73">
        <v>0</v>
      </c>
      <c r="J48" s="74">
        <f t="shared" si="9"/>
        <v>80</v>
      </c>
      <c r="K48" s="75">
        <f t="shared" si="10"/>
        <v>960</v>
      </c>
      <c r="L48" s="76"/>
    </row>
    <row r="49" spans="1:12" s="3" customFormat="1">
      <c r="A49" s="63">
        <f>IF(D49&lt;&gt;"",1+MAX($A$8:A48),"")</f>
        <v>36</v>
      </c>
      <c r="B49" s="178"/>
      <c r="C49" s="77" t="s">
        <v>120</v>
      </c>
      <c r="D49" s="69">
        <v>1</v>
      </c>
      <c r="E49" s="69" t="s">
        <v>119</v>
      </c>
      <c r="F49" s="70">
        <f t="shared" si="3"/>
        <v>0</v>
      </c>
      <c r="G49" s="71">
        <f t="shared" si="4"/>
        <v>1</v>
      </c>
      <c r="H49" s="72">
        <v>120</v>
      </c>
      <c r="I49" s="73">
        <v>0</v>
      </c>
      <c r="J49" s="74">
        <f t="shared" si="9"/>
        <v>120</v>
      </c>
      <c r="K49" s="75">
        <f t="shared" si="10"/>
        <v>120</v>
      </c>
      <c r="L49" s="76"/>
    </row>
    <row r="50" spans="1:12" s="3" customFormat="1">
      <c r="A50" s="63">
        <f>IF(D50&lt;&gt;"",1+MAX($A$8:A49),"")</f>
        <v>37</v>
      </c>
      <c r="B50" s="178"/>
      <c r="C50" s="77" t="s">
        <v>121</v>
      </c>
      <c r="D50" s="69">
        <v>1</v>
      </c>
      <c r="E50" s="69" t="s">
        <v>119</v>
      </c>
      <c r="F50" s="70">
        <f t="shared" si="3"/>
        <v>0</v>
      </c>
      <c r="G50" s="71">
        <f t="shared" si="4"/>
        <v>1</v>
      </c>
      <c r="H50" s="72">
        <v>125</v>
      </c>
      <c r="I50" s="73">
        <v>0</v>
      </c>
      <c r="J50" s="74">
        <f t="shared" si="9"/>
        <v>125</v>
      </c>
      <c r="K50" s="75">
        <f t="shared" si="10"/>
        <v>125</v>
      </c>
      <c r="L50" s="76"/>
    </row>
    <row r="51" spans="1:12" s="3" customFormat="1">
      <c r="A51" s="63">
        <f>IF(D51&lt;&gt;"",1+MAX($A$8:A50),"")</f>
        <v>38</v>
      </c>
      <c r="B51" s="178"/>
      <c r="C51" s="77" t="s">
        <v>122</v>
      </c>
      <c r="D51" s="69">
        <v>1</v>
      </c>
      <c r="E51" s="69" t="s">
        <v>119</v>
      </c>
      <c r="F51" s="70">
        <f t="shared" si="3"/>
        <v>0</v>
      </c>
      <c r="G51" s="71">
        <f t="shared" si="4"/>
        <v>1</v>
      </c>
      <c r="H51" s="72">
        <v>122.5</v>
      </c>
      <c r="I51" s="73">
        <v>0</v>
      </c>
      <c r="J51" s="74">
        <f t="shared" si="9"/>
        <v>122.5</v>
      </c>
      <c r="K51" s="75">
        <f t="shared" si="10"/>
        <v>122.5</v>
      </c>
      <c r="L51" s="76"/>
    </row>
    <row r="52" spans="1:12" s="3" customFormat="1">
      <c r="A52" s="63">
        <f>IF(D52&lt;&gt;"",1+MAX($A$8:A51),"")</f>
        <v>39</v>
      </c>
      <c r="B52" s="178"/>
      <c r="C52" s="77" t="s">
        <v>123</v>
      </c>
      <c r="D52" s="69">
        <v>1</v>
      </c>
      <c r="E52" s="69" t="s">
        <v>119</v>
      </c>
      <c r="F52" s="70">
        <f t="shared" si="3"/>
        <v>0</v>
      </c>
      <c r="G52" s="71">
        <f t="shared" si="4"/>
        <v>1</v>
      </c>
      <c r="H52" s="72">
        <v>115</v>
      </c>
      <c r="I52" s="73">
        <v>0</v>
      </c>
      <c r="J52" s="74">
        <f t="shared" si="9"/>
        <v>115</v>
      </c>
      <c r="K52" s="75">
        <f t="shared" si="10"/>
        <v>115</v>
      </c>
      <c r="L52" s="76"/>
    </row>
    <row r="53" spans="1:12" s="3" customFormat="1">
      <c r="A53" s="63">
        <f>IF(D53&lt;&gt;"",1+MAX($A$8:A52),"")</f>
        <v>40</v>
      </c>
      <c r="B53" s="178"/>
      <c r="C53" s="77" t="s">
        <v>124</v>
      </c>
      <c r="D53" s="69">
        <v>2</v>
      </c>
      <c r="E53" s="69" t="s">
        <v>119</v>
      </c>
      <c r="F53" s="70">
        <f t="shared" si="3"/>
        <v>0</v>
      </c>
      <c r="G53" s="71">
        <f t="shared" si="4"/>
        <v>2</v>
      </c>
      <c r="H53" s="72">
        <v>95</v>
      </c>
      <c r="I53" s="73">
        <v>0</v>
      </c>
      <c r="J53" s="74">
        <f t="shared" si="9"/>
        <v>95</v>
      </c>
      <c r="K53" s="75">
        <f t="shared" si="10"/>
        <v>190</v>
      </c>
      <c r="L53" s="76"/>
    </row>
    <row r="54" spans="1:12" s="3" customFormat="1">
      <c r="A54" s="63">
        <f>IF(D54&lt;&gt;"",1+MAX($A$8:A53),"")</f>
        <v>41</v>
      </c>
      <c r="B54" s="178"/>
      <c r="C54" s="77" t="s">
        <v>125</v>
      </c>
      <c r="D54" s="69">
        <v>2</v>
      </c>
      <c r="E54" s="69" t="s">
        <v>119</v>
      </c>
      <c r="F54" s="70">
        <f t="shared" si="3"/>
        <v>0</v>
      </c>
      <c r="G54" s="71">
        <f t="shared" si="4"/>
        <v>2</v>
      </c>
      <c r="H54" s="72">
        <v>95</v>
      </c>
      <c r="I54" s="73">
        <v>0</v>
      </c>
      <c r="J54" s="74">
        <f t="shared" si="9"/>
        <v>95</v>
      </c>
      <c r="K54" s="75">
        <f t="shared" si="10"/>
        <v>190</v>
      </c>
      <c r="L54" s="76"/>
    </row>
    <row r="55" spans="1:12" s="3" customFormat="1">
      <c r="A55" s="63">
        <f>IF(D55&lt;&gt;"",1+MAX($A$8:A54),"")</f>
        <v>42</v>
      </c>
      <c r="B55" s="178"/>
      <c r="C55" s="77" t="s">
        <v>126</v>
      </c>
      <c r="D55" s="69">
        <v>10</v>
      </c>
      <c r="E55" s="69" t="s">
        <v>119</v>
      </c>
      <c r="F55" s="70">
        <f t="shared" si="3"/>
        <v>0</v>
      </c>
      <c r="G55" s="71">
        <f t="shared" si="4"/>
        <v>10</v>
      </c>
      <c r="H55" s="72">
        <v>35</v>
      </c>
      <c r="I55" s="73">
        <v>0</v>
      </c>
      <c r="J55" s="74">
        <f t="shared" si="9"/>
        <v>35</v>
      </c>
      <c r="K55" s="75">
        <f t="shared" si="10"/>
        <v>350</v>
      </c>
      <c r="L55" s="76"/>
    </row>
    <row r="56" spans="1:12" s="3" customFormat="1">
      <c r="A56" s="63">
        <f>IF(D56&lt;&gt;"",1+MAX($A$8:A55),"")</f>
        <v>43</v>
      </c>
      <c r="B56" s="178"/>
      <c r="C56" s="77" t="s">
        <v>127</v>
      </c>
      <c r="D56" s="69">
        <v>1</v>
      </c>
      <c r="E56" s="69" t="s">
        <v>119</v>
      </c>
      <c r="F56" s="70">
        <f t="shared" si="3"/>
        <v>0</v>
      </c>
      <c r="G56" s="71">
        <f t="shared" si="4"/>
        <v>1</v>
      </c>
      <c r="H56" s="72">
        <v>130</v>
      </c>
      <c r="I56" s="73">
        <v>0</v>
      </c>
      <c r="J56" s="74">
        <f t="shared" si="9"/>
        <v>130</v>
      </c>
      <c r="K56" s="75">
        <f t="shared" si="10"/>
        <v>130</v>
      </c>
      <c r="L56" s="76"/>
    </row>
    <row r="57" spans="1:12" s="3" customFormat="1">
      <c r="A57" s="63">
        <f>IF(D57&lt;&gt;"",1+MAX($A$8:A56),"")</f>
        <v>44</v>
      </c>
      <c r="B57" s="178"/>
      <c r="C57" s="77" t="s">
        <v>128</v>
      </c>
      <c r="D57" s="69">
        <v>1</v>
      </c>
      <c r="E57" s="69" t="s">
        <v>119</v>
      </c>
      <c r="F57" s="70">
        <f t="shared" si="3"/>
        <v>0</v>
      </c>
      <c r="G57" s="71">
        <f t="shared" si="4"/>
        <v>1</v>
      </c>
      <c r="H57" s="72">
        <v>110</v>
      </c>
      <c r="I57" s="73">
        <v>0</v>
      </c>
      <c r="J57" s="74">
        <f t="shared" si="9"/>
        <v>110</v>
      </c>
      <c r="K57" s="75">
        <f t="shared" si="10"/>
        <v>110</v>
      </c>
      <c r="L57" s="76"/>
    </row>
    <row r="58" spans="1:12" s="3" customFormat="1">
      <c r="A58" s="63">
        <f>IF(D58&lt;&gt;"",1+MAX($A$8:A57),"")</f>
        <v>45</v>
      </c>
      <c r="B58" s="178"/>
      <c r="C58" s="77" t="s">
        <v>129</v>
      </c>
      <c r="D58" s="69">
        <v>2</v>
      </c>
      <c r="E58" s="69" t="s">
        <v>119</v>
      </c>
      <c r="F58" s="70">
        <f t="shared" si="3"/>
        <v>0</v>
      </c>
      <c r="G58" s="71">
        <f t="shared" si="4"/>
        <v>2</v>
      </c>
      <c r="H58" s="72">
        <v>105</v>
      </c>
      <c r="I58" s="73">
        <v>0</v>
      </c>
      <c r="J58" s="74">
        <f t="shared" si="9"/>
        <v>105</v>
      </c>
      <c r="K58" s="75">
        <f t="shared" si="10"/>
        <v>210</v>
      </c>
      <c r="L58" s="76"/>
    </row>
    <row r="59" spans="1:12" s="3" customFormat="1">
      <c r="A59" s="63">
        <f>IF(D59&lt;&gt;"",1+MAX($A$8:A58),"")</f>
        <v>46</v>
      </c>
      <c r="B59" s="178"/>
      <c r="C59" s="68" t="s">
        <v>130</v>
      </c>
      <c r="D59" s="69">
        <v>10</v>
      </c>
      <c r="E59" s="69" t="s">
        <v>119</v>
      </c>
      <c r="F59" s="70">
        <f t="shared" si="3"/>
        <v>0</v>
      </c>
      <c r="G59" s="71">
        <f t="shared" si="4"/>
        <v>10</v>
      </c>
      <c r="H59" s="72">
        <v>120</v>
      </c>
      <c r="I59" s="73">
        <v>0</v>
      </c>
      <c r="J59" s="74">
        <f t="shared" si="9"/>
        <v>120</v>
      </c>
      <c r="K59" s="75">
        <f t="shared" si="10"/>
        <v>1200</v>
      </c>
      <c r="L59" s="76"/>
    </row>
    <row r="60" spans="1:12" s="3" customFormat="1">
      <c r="A60" s="63">
        <f>IF(D60&lt;&gt;"",1+MAX($A$8:A59),"")</f>
        <v>47</v>
      </c>
      <c r="B60" s="178"/>
      <c r="C60" s="68" t="s">
        <v>131</v>
      </c>
      <c r="D60" s="69">
        <v>2</v>
      </c>
      <c r="E60" s="69" t="s">
        <v>119</v>
      </c>
      <c r="F60" s="70">
        <f t="shared" si="3"/>
        <v>0</v>
      </c>
      <c r="G60" s="71">
        <f t="shared" si="4"/>
        <v>2</v>
      </c>
      <c r="H60" s="72">
        <v>100</v>
      </c>
      <c r="I60" s="73">
        <v>0</v>
      </c>
      <c r="J60" s="74">
        <f t="shared" si="9"/>
        <v>100</v>
      </c>
      <c r="K60" s="75">
        <f t="shared" si="10"/>
        <v>200</v>
      </c>
      <c r="L60" s="76"/>
    </row>
    <row r="61" spans="1:12" s="3" customFormat="1">
      <c r="A61" s="63" t="str">
        <f>IF(D61&lt;&gt;"",1+MAX($A$8:A60),"")</f>
        <v/>
      </c>
      <c r="B61" s="178"/>
      <c r="C61" s="135" t="s">
        <v>132</v>
      </c>
      <c r="D61" s="69"/>
      <c r="E61" s="69"/>
      <c r="F61" s="70"/>
      <c r="G61" s="71"/>
      <c r="H61" s="72"/>
      <c r="I61" s="73"/>
      <c r="J61" s="74"/>
      <c r="K61" s="75"/>
      <c r="L61" s="76"/>
    </row>
    <row r="62" spans="1:12" s="3" customFormat="1">
      <c r="A62" s="63">
        <f>IF(D62&lt;&gt;"",1+MAX($A$8:A61),"")</f>
        <v>48</v>
      </c>
      <c r="B62" s="178"/>
      <c r="C62" s="77" t="s">
        <v>133</v>
      </c>
      <c r="D62" s="69">
        <v>16.12</v>
      </c>
      <c r="E62" s="69" t="s">
        <v>134</v>
      </c>
      <c r="F62" s="70">
        <f>IF(D62=0,"",0)</f>
        <v>0</v>
      </c>
      <c r="G62" s="71">
        <f>IF(D62="","",D62+(D62*F62))</f>
        <v>16.12</v>
      </c>
      <c r="H62" s="72">
        <v>45</v>
      </c>
      <c r="I62" s="73">
        <v>0</v>
      </c>
      <c r="J62" s="74">
        <f t="shared" si="9"/>
        <v>45</v>
      </c>
      <c r="K62" s="75">
        <f t="shared" si="10"/>
        <v>725.40000000000009</v>
      </c>
      <c r="L62" s="76"/>
    </row>
    <row r="63" spans="1:12" s="3" customFormat="1">
      <c r="A63" s="63">
        <f>IF(D63&lt;&gt;"",1+MAX($A$8:A62),"")</f>
        <v>49</v>
      </c>
      <c r="B63" s="178"/>
      <c r="C63" s="77" t="s">
        <v>135</v>
      </c>
      <c r="D63" s="69">
        <v>2512</v>
      </c>
      <c r="E63" s="69" t="s">
        <v>87</v>
      </c>
      <c r="F63" s="70">
        <f>IF(D63=0,"",0)</f>
        <v>0</v>
      </c>
      <c r="G63" s="71">
        <f>IF(D63="","",D63+(D63*F63))</f>
        <v>2512</v>
      </c>
      <c r="H63" s="72">
        <v>2.5</v>
      </c>
      <c r="I63" s="73">
        <v>0</v>
      </c>
      <c r="J63" s="74">
        <f t="shared" si="9"/>
        <v>2.5</v>
      </c>
      <c r="K63" s="75">
        <f t="shared" si="10"/>
        <v>6280</v>
      </c>
      <c r="L63" s="76"/>
    </row>
    <row r="64" spans="1:12" s="3" customFormat="1">
      <c r="A64" s="63" t="str">
        <f>IF(D64&lt;&gt;"",1+MAX($A$8:A63),"")</f>
        <v/>
      </c>
      <c r="B64" s="178"/>
      <c r="C64" s="135" t="s">
        <v>136</v>
      </c>
      <c r="D64" s="69"/>
      <c r="E64" s="69"/>
      <c r="F64" s="70"/>
      <c r="G64" s="71"/>
      <c r="H64" s="72"/>
      <c r="I64" s="73"/>
      <c r="J64" s="74"/>
      <c r="K64" s="75"/>
      <c r="L64" s="76"/>
    </row>
    <row r="65" spans="1:12" s="3" customFormat="1">
      <c r="A65" s="63">
        <f>IF(D65&lt;&gt;"",1+MAX($A$8:A64),"")</f>
        <v>50</v>
      </c>
      <c r="B65" s="178"/>
      <c r="C65" s="77" t="s">
        <v>137</v>
      </c>
      <c r="D65" s="69">
        <v>7.5</v>
      </c>
      <c r="E65" s="69" t="s">
        <v>134</v>
      </c>
      <c r="F65" s="70">
        <f>IF(D65=0,"",0)</f>
        <v>0</v>
      </c>
      <c r="G65" s="71">
        <f>IF(D65="","",D65+(D65*F65))</f>
        <v>7.5</v>
      </c>
      <c r="H65" s="72">
        <v>20</v>
      </c>
      <c r="I65" s="73">
        <v>0</v>
      </c>
      <c r="J65" s="74">
        <f t="shared" si="9"/>
        <v>20</v>
      </c>
      <c r="K65" s="75">
        <f t="shared" si="10"/>
        <v>150</v>
      </c>
      <c r="L65" s="76"/>
    </row>
    <row r="66" spans="1:12" s="3" customFormat="1">
      <c r="A66" s="63">
        <f>IF(D66&lt;&gt;"",1+MAX($A$8:A65),"")</f>
        <v>51</v>
      </c>
      <c r="B66" s="178"/>
      <c r="C66" s="77" t="s">
        <v>138</v>
      </c>
      <c r="D66" s="69">
        <v>6.8</v>
      </c>
      <c r="E66" s="69" t="s">
        <v>134</v>
      </c>
      <c r="F66" s="70">
        <f>IF(D66=0,"",0)</f>
        <v>0</v>
      </c>
      <c r="G66" s="71">
        <f>IF(D66="","",D66+(D66*F66))</f>
        <v>6.8</v>
      </c>
      <c r="H66" s="72">
        <v>18</v>
      </c>
      <c r="I66" s="73">
        <v>0</v>
      </c>
      <c r="J66" s="74">
        <f t="shared" si="9"/>
        <v>18</v>
      </c>
      <c r="K66" s="75">
        <f t="shared" si="10"/>
        <v>122.39999999999999</v>
      </c>
      <c r="L66" s="76"/>
    </row>
    <row r="67" spans="1:12" s="3" customFormat="1" ht="37.5">
      <c r="A67" s="63">
        <f>IF(D67&lt;&gt;"",1+MAX($A$8:A66),"")</f>
        <v>52</v>
      </c>
      <c r="B67" s="179"/>
      <c r="C67" s="77" t="s">
        <v>378</v>
      </c>
      <c r="D67" s="69">
        <v>31</v>
      </c>
      <c r="E67" s="69" t="s">
        <v>110</v>
      </c>
      <c r="F67" s="70">
        <f>IF(D67=0,"",0)</f>
        <v>0</v>
      </c>
      <c r="G67" s="71">
        <f>IF(D67="","",D67+(D67*F67))</f>
        <v>31</v>
      </c>
      <c r="H67" s="72">
        <v>45</v>
      </c>
      <c r="I67" s="73">
        <v>0</v>
      </c>
      <c r="J67" s="74">
        <f t="shared" si="9"/>
        <v>45</v>
      </c>
      <c r="K67" s="75">
        <f t="shared" si="10"/>
        <v>1395</v>
      </c>
      <c r="L67" s="76"/>
    </row>
    <row r="68" spans="1:12" s="3" customFormat="1">
      <c r="A68" s="63" t="str">
        <f>IF(D68&lt;&gt;"",1+MAX($A$8:A67),"")</f>
        <v/>
      </c>
      <c r="B68" s="52"/>
      <c r="C68" s="64"/>
      <c r="D68" s="65"/>
      <c r="E68" s="65"/>
      <c r="F68" s="59"/>
      <c r="G68" s="57"/>
      <c r="H68" s="60"/>
      <c r="I68" s="61"/>
      <c r="J68" s="62"/>
      <c r="K68" s="115"/>
      <c r="L68" s="53"/>
    </row>
    <row r="69" spans="1:12" s="3" customFormat="1">
      <c r="A69" s="63" t="str">
        <f>IF(D69&lt;&gt;"",1+MAX($A$8:A68),"")</f>
        <v/>
      </c>
      <c r="B69" s="223" t="s">
        <v>34</v>
      </c>
      <c r="C69" s="219"/>
      <c r="D69" s="219"/>
      <c r="E69" s="219"/>
      <c r="F69" s="220"/>
      <c r="G69" s="220"/>
      <c r="H69" s="220"/>
      <c r="I69" s="220"/>
      <c r="J69" s="220"/>
      <c r="K69" s="224"/>
      <c r="L69" s="225">
        <f>SUM(K70:K93)</f>
        <v>40991.699999999997</v>
      </c>
    </row>
    <row r="70" spans="1:12" s="3" customFormat="1">
      <c r="A70" s="63" t="str">
        <f>IF(D70&lt;&gt;"",1+MAX($A$8:A69),"")</f>
        <v/>
      </c>
      <c r="B70" s="129"/>
      <c r="C70" s="130"/>
      <c r="D70" s="131"/>
      <c r="E70" s="132"/>
      <c r="F70" s="120"/>
      <c r="G70" s="118"/>
      <c r="H70" s="121"/>
      <c r="I70" s="122"/>
      <c r="J70" s="123"/>
      <c r="K70" s="124"/>
      <c r="L70" s="76"/>
    </row>
    <row r="71" spans="1:12" s="3" customFormat="1">
      <c r="A71" s="63" t="str">
        <f>IF(D71&lt;&gt;"",1+MAX($A$8:A70),"")</f>
        <v/>
      </c>
      <c r="B71" s="177" t="s">
        <v>369</v>
      </c>
      <c r="C71" s="135" t="s">
        <v>139</v>
      </c>
      <c r="D71" s="69"/>
      <c r="E71" s="69"/>
      <c r="F71" s="70"/>
      <c r="G71" s="71"/>
      <c r="H71" s="134"/>
      <c r="I71" s="73"/>
      <c r="J71" s="74"/>
      <c r="K71" s="75"/>
      <c r="L71" s="136"/>
    </row>
    <row r="72" spans="1:12" s="3" customFormat="1">
      <c r="A72" s="63" t="str">
        <f>IF(D72&lt;&gt;"",1+MAX($A$8:A71),"")</f>
        <v/>
      </c>
      <c r="B72" s="178"/>
      <c r="C72" s="137" t="s">
        <v>140</v>
      </c>
      <c r="D72" s="69"/>
      <c r="E72" s="69"/>
      <c r="F72" s="70"/>
      <c r="G72" s="71"/>
      <c r="H72" s="134"/>
      <c r="I72" s="73"/>
      <c r="J72" s="74"/>
      <c r="K72" s="75"/>
      <c r="L72" s="136"/>
    </row>
    <row r="73" spans="1:12" s="3" customFormat="1" ht="37.5">
      <c r="A73" s="63">
        <f>IF(D73&lt;&gt;"",1+MAX($A$8:A72),"")</f>
        <v>53</v>
      </c>
      <c r="B73" s="178"/>
      <c r="C73" s="77" t="s">
        <v>379</v>
      </c>
      <c r="D73" s="69">
        <v>4.12</v>
      </c>
      <c r="E73" s="69" t="s">
        <v>134</v>
      </c>
      <c r="F73" s="70">
        <f>IF(D73=0,"",0)</f>
        <v>0</v>
      </c>
      <c r="G73" s="71">
        <f>IF(D73="","",D73+(D73*F73))</f>
        <v>4.12</v>
      </c>
      <c r="H73" s="72">
        <v>635</v>
      </c>
      <c r="I73" s="73">
        <v>0</v>
      </c>
      <c r="J73" s="74">
        <f t="shared" ref="J73:J93" si="11">H73+I73</f>
        <v>635</v>
      </c>
      <c r="K73" s="75">
        <f t="shared" ref="K73:K93" si="12">J73*G73</f>
        <v>2616.2000000000003</v>
      </c>
      <c r="L73" s="136"/>
    </row>
    <row r="74" spans="1:12" s="3" customFormat="1" ht="37.5">
      <c r="A74" s="63">
        <f>IF(D74&lt;&gt;"",1+MAX($A$8:A73),"")</f>
        <v>54</v>
      </c>
      <c r="B74" s="178"/>
      <c r="C74" s="77" t="s">
        <v>380</v>
      </c>
      <c r="D74" s="69">
        <v>1.03</v>
      </c>
      <c r="E74" s="69" t="s">
        <v>134</v>
      </c>
      <c r="F74" s="70">
        <f>IF(D74=0,"",0)</f>
        <v>0</v>
      </c>
      <c r="G74" s="71">
        <f>IF(D74="","",D74+(D74*F74))</f>
        <v>1.03</v>
      </c>
      <c r="H74" s="72">
        <v>635</v>
      </c>
      <c r="I74" s="73">
        <v>0</v>
      </c>
      <c r="J74" s="74">
        <f t="shared" si="11"/>
        <v>635</v>
      </c>
      <c r="K74" s="75">
        <f t="shared" si="12"/>
        <v>654.05000000000007</v>
      </c>
      <c r="L74" s="136"/>
    </row>
    <row r="75" spans="1:12" s="3" customFormat="1">
      <c r="A75" s="63" t="str">
        <f>IF(D75&lt;&gt;"",1+MAX($A$8:A74),"")</f>
        <v/>
      </c>
      <c r="B75" s="178"/>
      <c r="C75" s="137" t="s">
        <v>141</v>
      </c>
      <c r="D75" s="69"/>
      <c r="E75" s="69"/>
      <c r="F75" s="70"/>
      <c r="G75" s="71"/>
      <c r="H75" s="72"/>
      <c r="I75" s="73"/>
      <c r="J75" s="74"/>
      <c r="K75" s="75"/>
      <c r="L75" s="136"/>
    </row>
    <row r="76" spans="1:12" s="3" customFormat="1" ht="37.5">
      <c r="A76" s="63">
        <f>IF(D76&lt;&gt;"",1+MAX($A$8:A75),"")</f>
        <v>55</v>
      </c>
      <c r="B76" s="178"/>
      <c r="C76" s="77" t="s">
        <v>381</v>
      </c>
      <c r="D76" s="69">
        <v>1.1299999999999999</v>
      </c>
      <c r="E76" s="69" t="s">
        <v>134</v>
      </c>
      <c r="F76" s="70">
        <f>IF(D76=0,"",0)</f>
        <v>0</v>
      </c>
      <c r="G76" s="71">
        <f>IF(D76="","",D76+(D76*F76))</f>
        <v>1.1299999999999999</v>
      </c>
      <c r="H76" s="72">
        <v>635</v>
      </c>
      <c r="I76" s="73">
        <v>0</v>
      </c>
      <c r="J76" s="74">
        <f t="shared" si="11"/>
        <v>635</v>
      </c>
      <c r="K76" s="75">
        <f t="shared" si="12"/>
        <v>717.55</v>
      </c>
      <c r="L76" s="136"/>
    </row>
    <row r="77" spans="1:12" s="3" customFormat="1" ht="37.5">
      <c r="A77" s="63">
        <f>IF(D77&lt;&gt;"",1+MAX($A$8:A76),"")</f>
        <v>56</v>
      </c>
      <c r="B77" s="178"/>
      <c r="C77" s="77" t="s">
        <v>382</v>
      </c>
      <c r="D77" s="69">
        <v>2.73</v>
      </c>
      <c r="E77" s="69" t="s">
        <v>134</v>
      </c>
      <c r="F77" s="70">
        <f>IF(D77=0,"",0)</f>
        <v>0</v>
      </c>
      <c r="G77" s="71">
        <f>IF(D77="","",D77+(D77*F77))</f>
        <v>2.73</v>
      </c>
      <c r="H77" s="72">
        <v>635</v>
      </c>
      <c r="I77" s="73">
        <v>0</v>
      </c>
      <c r="J77" s="74">
        <f t="shared" si="11"/>
        <v>635</v>
      </c>
      <c r="K77" s="75">
        <f t="shared" si="12"/>
        <v>1733.55</v>
      </c>
      <c r="L77" s="136"/>
    </row>
    <row r="78" spans="1:12" s="3" customFormat="1" ht="37.5">
      <c r="A78" s="63">
        <f>IF(D78&lt;&gt;"",1+MAX($A$8:A77),"")</f>
        <v>57</v>
      </c>
      <c r="B78" s="178"/>
      <c r="C78" s="77" t="s">
        <v>383</v>
      </c>
      <c r="D78" s="69">
        <v>5.65</v>
      </c>
      <c r="E78" s="69" t="s">
        <v>134</v>
      </c>
      <c r="F78" s="70">
        <f>IF(D78=0,"",0)</f>
        <v>0</v>
      </c>
      <c r="G78" s="71">
        <f>IF(D78="","",D78+(D78*F78))</f>
        <v>5.65</v>
      </c>
      <c r="H78" s="72">
        <v>635</v>
      </c>
      <c r="I78" s="73">
        <v>0</v>
      </c>
      <c r="J78" s="74">
        <f t="shared" si="11"/>
        <v>635</v>
      </c>
      <c r="K78" s="75">
        <f t="shared" si="12"/>
        <v>3587.75</v>
      </c>
      <c r="L78" s="136"/>
    </row>
    <row r="79" spans="1:12" s="3" customFormat="1">
      <c r="A79" s="63" t="str">
        <f>IF(D79&lt;&gt;"",1+MAX($A$8:A78),"")</f>
        <v/>
      </c>
      <c r="B79" s="178"/>
      <c r="C79" s="137" t="s">
        <v>142</v>
      </c>
      <c r="D79" s="69"/>
      <c r="E79" s="69"/>
      <c r="F79" s="70"/>
      <c r="G79" s="71"/>
      <c r="H79" s="72"/>
      <c r="I79" s="73"/>
      <c r="J79" s="74"/>
      <c r="K79" s="75"/>
      <c r="L79" s="136"/>
    </row>
    <row r="80" spans="1:12" s="3" customFormat="1" ht="37.5">
      <c r="A80" s="63">
        <f>IF(D80&lt;&gt;"",1+MAX($A$8:A79),"")</f>
        <v>58</v>
      </c>
      <c r="B80" s="178"/>
      <c r="C80" s="77" t="s">
        <v>384</v>
      </c>
      <c r="D80" s="69">
        <v>2512</v>
      </c>
      <c r="E80" s="69" t="s">
        <v>87</v>
      </c>
      <c r="F80" s="70">
        <f>IF(D80=0,"",0)</f>
        <v>0</v>
      </c>
      <c r="G80" s="71">
        <f>IF(D80="","",D80+(D80*F80))</f>
        <v>2512</v>
      </c>
      <c r="H80" s="72">
        <v>9.5</v>
      </c>
      <c r="I80" s="73">
        <v>0</v>
      </c>
      <c r="J80" s="74">
        <f t="shared" si="11"/>
        <v>9.5</v>
      </c>
      <c r="K80" s="75">
        <f t="shared" si="12"/>
        <v>23864</v>
      </c>
      <c r="L80" s="136"/>
    </row>
    <row r="81" spans="1:12" s="3" customFormat="1">
      <c r="A81" s="63" t="str">
        <f>IF(D81&lt;&gt;"",1+MAX($A$8:A80),"")</f>
        <v/>
      </c>
      <c r="B81" s="178"/>
      <c r="C81" s="137" t="s">
        <v>143</v>
      </c>
      <c r="D81" s="69"/>
      <c r="E81" s="69"/>
      <c r="F81" s="70"/>
      <c r="G81" s="71"/>
      <c r="H81" s="72"/>
      <c r="I81" s="73"/>
      <c r="J81" s="74"/>
      <c r="K81" s="75"/>
      <c r="L81" s="136"/>
    </row>
    <row r="82" spans="1:12" s="3" customFormat="1" ht="37.5">
      <c r="A82" s="63">
        <f>IF(D82&lt;&gt;"",1+MAX($A$8:A81),"")</f>
        <v>59</v>
      </c>
      <c r="B82" s="178"/>
      <c r="C82" s="77" t="s">
        <v>385</v>
      </c>
      <c r="D82" s="69">
        <v>63</v>
      </c>
      <c r="E82" s="69" t="s">
        <v>87</v>
      </c>
      <c r="F82" s="70">
        <f>IF(D82=0,"",0)</f>
        <v>0</v>
      </c>
      <c r="G82" s="71">
        <f>IF(D82="","",D82+(D82*F82))</f>
        <v>63</v>
      </c>
      <c r="H82" s="72">
        <v>9.5</v>
      </c>
      <c r="I82" s="73">
        <v>0</v>
      </c>
      <c r="J82" s="74">
        <f t="shared" si="11"/>
        <v>9.5</v>
      </c>
      <c r="K82" s="75">
        <f t="shared" si="12"/>
        <v>598.5</v>
      </c>
      <c r="L82" s="136"/>
    </row>
    <row r="83" spans="1:12" s="3" customFormat="1" ht="37.5">
      <c r="A83" s="63">
        <f>IF(D83&lt;&gt;"",1+MAX($A$8:A82),"")</f>
        <v>60</v>
      </c>
      <c r="B83" s="178"/>
      <c r="C83" s="77" t="s">
        <v>386</v>
      </c>
      <c r="D83" s="69">
        <v>25</v>
      </c>
      <c r="E83" s="69" t="s">
        <v>87</v>
      </c>
      <c r="F83" s="70">
        <f>IF(D83=0,"",0)</f>
        <v>0</v>
      </c>
      <c r="G83" s="71">
        <f>IF(D83="","",D83+(D83*F83))</f>
        <v>25</v>
      </c>
      <c r="H83" s="72">
        <v>10.199999999999999</v>
      </c>
      <c r="I83" s="73">
        <v>0</v>
      </c>
      <c r="J83" s="74">
        <f t="shared" si="11"/>
        <v>10.199999999999999</v>
      </c>
      <c r="K83" s="75">
        <f t="shared" si="12"/>
        <v>254.99999999999997</v>
      </c>
      <c r="L83" s="136"/>
    </row>
    <row r="84" spans="1:12" s="3" customFormat="1">
      <c r="A84" s="63">
        <f>IF(D84&lt;&gt;"",1+MAX($A$8:A83),"")</f>
        <v>61</v>
      </c>
      <c r="B84" s="178"/>
      <c r="C84" s="77" t="s">
        <v>387</v>
      </c>
      <c r="D84" s="69">
        <v>43</v>
      </c>
      <c r="E84" s="69" t="s">
        <v>87</v>
      </c>
      <c r="F84" s="70">
        <f>IF(D84=0,"",0)</f>
        <v>0</v>
      </c>
      <c r="G84" s="71">
        <f>IF(D84="","",D84+(D84*F84))</f>
        <v>43</v>
      </c>
      <c r="H84" s="72">
        <v>10.199999999999999</v>
      </c>
      <c r="I84" s="73">
        <v>0</v>
      </c>
      <c r="J84" s="74">
        <f t="shared" si="11"/>
        <v>10.199999999999999</v>
      </c>
      <c r="K84" s="75">
        <f t="shared" si="12"/>
        <v>438.59999999999997</v>
      </c>
      <c r="L84" s="136"/>
    </row>
    <row r="85" spans="1:12" s="3" customFormat="1">
      <c r="A85" s="63" t="str">
        <f>IF(D85&lt;&gt;"",1+MAX($A$8:A84),"")</f>
        <v/>
      </c>
      <c r="B85" s="178"/>
      <c r="C85" s="135" t="s">
        <v>144</v>
      </c>
      <c r="D85" s="69"/>
      <c r="E85" s="69"/>
      <c r="F85" s="70"/>
      <c r="G85" s="71"/>
      <c r="H85" s="72"/>
      <c r="I85" s="73"/>
      <c r="J85" s="74"/>
      <c r="K85" s="75"/>
      <c r="L85" s="136"/>
    </row>
    <row r="86" spans="1:12" s="3" customFormat="1">
      <c r="A86" s="63" t="str">
        <f>IF(D86&lt;&gt;"",1+MAX($A$8:A85),"")</f>
        <v/>
      </c>
      <c r="B86" s="178"/>
      <c r="C86" s="137" t="s">
        <v>145</v>
      </c>
      <c r="D86" s="69"/>
      <c r="E86" s="69"/>
      <c r="F86" s="70"/>
      <c r="G86" s="71"/>
      <c r="H86" s="72"/>
      <c r="I86" s="73"/>
      <c r="J86" s="74"/>
      <c r="K86" s="75"/>
      <c r="L86" s="136"/>
    </row>
    <row r="87" spans="1:12" s="3" customFormat="1" ht="37.5">
      <c r="A87" s="63">
        <f>IF(D87&lt;&gt;"",1+MAX($A$8:A86),"")</f>
        <v>62</v>
      </c>
      <c r="B87" s="178"/>
      <c r="C87" s="77" t="s">
        <v>388</v>
      </c>
      <c r="D87" s="69">
        <v>23</v>
      </c>
      <c r="E87" s="69" t="s">
        <v>110</v>
      </c>
      <c r="F87" s="70">
        <f>IF(D87=0,"",0)</f>
        <v>0</v>
      </c>
      <c r="G87" s="71">
        <f>IF(D87="","",D87+(D87*F87))</f>
        <v>23</v>
      </c>
      <c r="H87" s="72">
        <v>26.5</v>
      </c>
      <c r="I87" s="73">
        <v>0</v>
      </c>
      <c r="J87" s="74">
        <f t="shared" si="11"/>
        <v>26.5</v>
      </c>
      <c r="K87" s="75">
        <f t="shared" si="12"/>
        <v>609.5</v>
      </c>
      <c r="L87" s="136"/>
    </row>
    <row r="88" spans="1:12" s="3" customFormat="1" ht="37.5">
      <c r="A88" s="63">
        <f>IF(D88&lt;&gt;"",1+MAX($A$8:A87),"")</f>
        <v>63</v>
      </c>
      <c r="B88" s="178"/>
      <c r="C88" s="77" t="s">
        <v>389</v>
      </c>
      <c r="D88" s="69">
        <v>60</v>
      </c>
      <c r="E88" s="69" t="s">
        <v>110</v>
      </c>
      <c r="F88" s="70">
        <f>IF(D88=0,"",0)</f>
        <v>0</v>
      </c>
      <c r="G88" s="71">
        <f>IF(D88="","",D88+(D88*F88))</f>
        <v>60</v>
      </c>
      <c r="H88" s="72">
        <v>26.5</v>
      </c>
      <c r="I88" s="73">
        <v>0</v>
      </c>
      <c r="J88" s="74">
        <f t="shared" si="11"/>
        <v>26.5</v>
      </c>
      <c r="K88" s="75">
        <f t="shared" si="12"/>
        <v>1590</v>
      </c>
      <c r="L88" s="136"/>
    </row>
    <row r="89" spans="1:12" s="3" customFormat="1" ht="37.5">
      <c r="A89" s="63">
        <f>IF(D89&lt;&gt;"",1+MAX($A$8:A88),"")</f>
        <v>64</v>
      </c>
      <c r="B89" s="178"/>
      <c r="C89" s="77" t="s">
        <v>390</v>
      </c>
      <c r="D89" s="69">
        <v>23</v>
      </c>
      <c r="E89" s="69" t="s">
        <v>110</v>
      </c>
      <c r="F89" s="70">
        <f>IF(D89=0,"",0)</f>
        <v>0</v>
      </c>
      <c r="G89" s="71">
        <f>IF(D89="","",D89+(D89*F89))</f>
        <v>23</v>
      </c>
      <c r="H89" s="72">
        <v>26.5</v>
      </c>
      <c r="I89" s="73">
        <v>0</v>
      </c>
      <c r="J89" s="74">
        <f t="shared" si="11"/>
        <v>26.5</v>
      </c>
      <c r="K89" s="75">
        <f t="shared" si="12"/>
        <v>609.5</v>
      </c>
      <c r="L89" s="136"/>
    </row>
    <row r="90" spans="1:12" s="3" customFormat="1" ht="37.5">
      <c r="A90" s="63">
        <f>IF(D90&lt;&gt;"",1+MAX($A$8:A89),"")</f>
        <v>65</v>
      </c>
      <c r="B90" s="178"/>
      <c r="C90" s="77" t="s">
        <v>391</v>
      </c>
      <c r="D90" s="69">
        <v>52</v>
      </c>
      <c r="E90" s="69" t="s">
        <v>110</v>
      </c>
      <c r="F90" s="70">
        <f>IF(D90=0,"",0)</f>
        <v>0</v>
      </c>
      <c r="G90" s="71">
        <f>IF(D90="","",D90+(D90*F90))</f>
        <v>52</v>
      </c>
      <c r="H90" s="72">
        <v>26.5</v>
      </c>
      <c r="I90" s="73">
        <v>0</v>
      </c>
      <c r="J90" s="74">
        <f t="shared" si="11"/>
        <v>26.5</v>
      </c>
      <c r="K90" s="75">
        <f t="shared" si="12"/>
        <v>1378</v>
      </c>
      <c r="L90" s="136"/>
    </row>
    <row r="91" spans="1:12" s="3" customFormat="1" ht="37.5">
      <c r="A91" s="63">
        <f>IF(D91&lt;&gt;"",1+MAX($A$8:A90),"")</f>
        <v>66</v>
      </c>
      <c r="B91" s="178"/>
      <c r="C91" s="77" t="s">
        <v>392</v>
      </c>
      <c r="D91" s="69">
        <v>48</v>
      </c>
      <c r="E91" s="69" t="s">
        <v>110</v>
      </c>
      <c r="F91" s="70">
        <f>IF(D91=0,"",0)</f>
        <v>0</v>
      </c>
      <c r="G91" s="71">
        <f>IF(D91="","",D91+(D91*F91))</f>
        <v>48</v>
      </c>
      <c r="H91" s="72">
        <v>26.5</v>
      </c>
      <c r="I91" s="73">
        <v>0</v>
      </c>
      <c r="J91" s="74">
        <f t="shared" si="11"/>
        <v>26.5</v>
      </c>
      <c r="K91" s="75">
        <f t="shared" si="12"/>
        <v>1272</v>
      </c>
      <c r="L91" s="136"/>
    </row>
    <row r="92" spans="1:12" s="3" customFormat="1">
      <c r="A92" s="63" t="str">
        <f>IF(D92&lt;&gt;"",1+MAX($A$8:A91),"")</f>
        <v/>
      </c>
      <c r="B92" s="178"/>
      <c r="C92" s="138" t="s">
        <v>146</v>
      </c>
      <c r="D92" s="69"/>
      <c r="E92" s="69"/>
      <c r="F92" s="70"/>
      <c r="G92" s="71"/>
      <c r="H92" s="72"/>
      <c r="I92" s="73"/>
      <c r="J92" s="74"/>
      <c r="K92" s="75"/>
      <c r="L92" s="136"/>
    </row>
    <row r="93" spans="1:12" s="3" customFormat="1">
      <c r="A93" s="63">
        <f>IF(D93&lt;&gt;"",1+MAX($A$8:A92),"")</f>
        <v>67</v>
      </c>
      <c r="B93" s="179"/>
      <c r="C93" s="68" t="s">
        <v>147</v>
      </c>
      <c r="D93" s="69">
        <v>61</v>
      </c>
      <c r="E93" s="69" t="s">
        <v>110</v>
      </c>
      <c r="F93" s="70">
        <f>IF(D93=0,"",0)</f>
        <v>0</v>
      </c>
      <c r="G93" s="71">
        <f>IF(D93="","",D93+(D93*F93))</f>
        <v>61</v>
      </c>
      <c r="H93" s="72">
        <v>17.5</v>
      </c>
      <c r="I93" s="73">
        <v>0</v>
      </c>
      <c r="J93" s="74">
        <f t="shared" si="11"/>
        <v>17.5</v>
      </c>
      <c r="K93" s="75">
        <f t="shared" si="12"/>
        <v>1067.5</v>
      </c>
      <c r="L93" s="136"/>
    </row>
    <row r="94" spans="1:12" s="3" customFormat="1">
      <c r="A94" s="63" t="str">
        <f>IF(D94&lt;&gt;"",1+MAX($A$8:A93),"")</f>
        <v/>
      </c>
      <c r="B94" s="52"/>
      <c r="C94" s="78"/>
      <c r="D94" s="57"/>
      <c r="E94" s="58"/>
      <c r="F94" s="59"/>
      <c r="G94" s="57"/>
      <c r="H94" s="60"/>
      <c r="I94" s="61"/>
      <c r="J94" s="62"/>
      <c r="K94" s="115"/>
      <c r="L94" s="53"/>
    </row>
    <row r="95" spans="1:12" s="3" customFormat="1">
      <c r="A95" s="63" t="str">
        <f>IF(D95&lt;&gt;"",1+MAX($A$8:A94),"")</f>
        <v/>
      </c>
      <c r="B95" s="223" t="s">
        <v>79</v>
      </c>
      <c r="C95" s="219"/>
      <c r="D95" s="219"/>
      <c r="E95" s="219"/>
      <c r="F95" s="220"/>
      <c r="G95" s="220"/>
      <c r="H95" s="220"/>
      <c r="I95" s="220"/>
      <c r="J95" s="220"/>
      <c r="K95" s="224"/>
      <c r="L95" s="225">
        <f>SUM(K96:K108)</f>
        <v>27633.1</v>
      </c>
    </row>
    <row r="96" spans="1:12" s="3" customFormat="1">
      <c r="A96" s="63" t="str">
        <f>IF(D96&lt;&gt;"",1+MAX($A$8:A95),"")</f>
        <v/>
      </c>
      <c r="B96" s="140"/>
      <c r="C96" s="130"/>
      <c r="D96" s="131"/>
      <c r="E96" s="132"/>
      <c r="F96" s="120"/>
      <c r="G96" s="118"/>
      <c r="H96" s="121"/>
      <c r="I96" s="122"/>
      <c r="J96" s="123"/>
      <c r="K96" s="124"/>
      <c r="L96" s="76"/>
    </row>
    <row r="97" spans="1:12" s="3" customFormat="1">
      <c r="A97" s="63" t="str">
        <f>IF(D97&lt;&gt;"",1+MAX($A$8:A96),"")</f>
        <v/>
      </c>
      <c r="B97" s="181" t="s">
        <v>371</v>
      </c>
      <c r="C97" s="135" t="s">
        <v>148</v>
      </c>
      <c r="D97" s="69"/>
      <c r="E97" s="69"/>
      <c r="F97" s="70"/>
      <c r="G97" s="71"/>
      <c r="H97" s="134"/>
      <c r="I97" s="73"/>
      <c r="J97" s="74"/>
      <c r="K97" s="75"/>
      <c r="L97" s="76"/>
    </row>
    <row r="98" spans="1:12" s="3" customFormat="1">
      <c r="A98" s="63" t="str">
        <f>IF(D98&lt;&gt;"",1+MAX($A$8:A97),"")</f>
        <v/>
      </c>
      <c r="B98" s="182"/>
      <c r="C98" s="137" t="s">
        <v>139</v>
      </c>
      <c r="D98" s="69"/>
      <c r="E98" s="69"/>
      <c r="F98" s="70"/>
      <c r="G98" s="71"/>
      <c r="H98" s="134"/>
      <c r="I98" s="73"/>
      <c r="J98" s="74"/>
      <c r="K98" s="75"/>
      <c r="L98" s="76"/>
    </row>
    <row r="99" spans="1:12" s="3" customFormat="1">
      <c r="A99" s="63">
        <f>IF(D99&lt;&gt;"",1+MAX($A$8:A98),"")</f>
        <v>68</v>
      </c>
      <c r="B99" s="182"/>
      <c r="C99" s="77" t="s">
        <v>393</v>
      </c>
      <c r="D99" s="69">
        <v>354</v>
      </c>
      <c r="E99" s="69" t="s">
        <v>87</v>
      </c>
      <c r="F99" s="70">
        <f>IF(D99=0,"",0)</f>
        <v>0</v>
      </c>
      <c r="G99" s="71">
        <f>IF(D99="","",D99+(D99*F99))</f>
        <v>354</v>
      </c>
      <c r="H99" s="72">
        <v>14.5</v>
      </c>
      <c r="I99" s="73">
        <v>0</v>
      </c>
      <c r="J99" s="74">
        <f t="shared" ref="J99:J108" si="13">H99+I99</f>
        <v>14.5</v>
      </c>
      <c r="K99" s="75">
        <f t="shared" ref="K99:K108" si="14">J99*G99</f>
        <v>5133</v>
      </c>
      <c r="L99" s="76"/>
    </row>
    <row r="100" spans="1:12" s="3" customFormat="1">
      <c r="A100" s="63" t="str">
        <f>IF(D100&lt;&gt;"",1+MAX($A$8:A99),"")</f>
        <v/>
      </c>
      <c r="B100" s="182"/>
      <c r="C100" s="137" t="s">
        <v>144</v>
      </c>
      <c r="D100" s="69"/>
      <c r="E100" s="69"/>
      <c r="F100" s="70"/>
      <c r="G100" s="71"/>
      <c r="H100" s="72"/>
      <c r="I100" s="73"/>
      <c r="J100" s="74"/>
      <c r="K100" s="75"/>
      <c r="L100" s="76"/>
    </row>
    <row r="101" spans="1:12" s="3" customFormat="1">
      <c r="A101" s="63" t="str">
        <f>IF(D101&lt;&gt;"",1+MAX($A$8:A100),"")</f>
        <v/>
      </c>
      <c r="B101" s="182"/>
      <c r="C101" s="142" t="s">
        <v>149</v>
      </c>
      <c r="D101" s="69"/>
      <c r="E101" s="69"/>
      <c r="F101" s="70"/>
      <c r="G101" s="71"/>
      <c r="H101" s="72"/>
      <c r="I101" s="73"/>
      <c r="J101" s="74"/>
      <c r="K101" s="75"/>
      <c r="L101" s="76"/>
    </row>
    <row r="102" spans="1:12" s="3" customFormat="1">
      <c r="A102" s="63">
        <f>IF(D102&lt;&gt;"",1+MAX($A$8:A101),"")</f>
        <v>69</v>
      </c>
      <c r="B102" s="182"/>
      <c r="C102" s="77" t="s">
        <v>394</v>
      </c>
      <c r="D102" s="69">
        <v>64</v>
      </c>
      <c r="E102" s="69" t="s">
        <v>87</v>
      </c>
      <c r="F102" s="70">
        <f>IF(D102=0,"",0)</f>
        <v>0</v>
      </c>
      <c r="G102" s="71">
        <f>IF(D102="","",D102+(D102*F102))</f>
        <v>64</v>
      </c>
      <c r="H102" s="72">
        <v>14.5</v>
      </c>
      <c r="I102" s="73">
        <v>0</v>
      </c>
      <c r="J102" s="74">
        <f t="shared" si="13"/>
        <v>14.5</v>
      </c>
      <c r="K102" s="75">
        <f t="shared" si="14"/>
        <v>928</v>
      </c>
      <c r="L102" s="76"/>
    </row>
    <row r="103" spans="1:12" s="3" customFormat="1">
      <c r="A103" s="63">
        <f>IF(D103&lt;&gt;"",1+MAX($A$8:A102),"")</f>
        <v>70</v>
      </c>
      <c r="B103" s="182"/>
      <c r="C103" s="77" t="s">
        <v>395</v>
      </c>
      <c r="D103" s="69">
        <v>1223</v>
      </c>
      <c r="E103" s="69" t="s">
        <v>87</v>
      </c>
      <c r="F103" s="70">
        <f>IF(D103=0,"",0)</f>
        <v>0</v>
      </c>
      <c r="G103" s="71">
        <f>IF(D103="","",D103+(D103*F103))</f>
        <v>1223</v>
      </c>
      <c r="H103" s="72">
        <v>14.5</v>
      </c>
      <c r="I103" s="73">
        <v>0</v>
      </c>
      <c r="J103" s="74">
        <f t="shared" si="13"/>
        <v>14.5</v>
      </c>
      <c r="K103" s="75">
        <f t="shared" si="14"/>
        <v>17733.5</v>
      </c>
      <c r="L103" s="76"/>
    </row>
    <row r="104" spans="1:12" s="3" customFormat="1">
      <c r="A104" s="63" t="str">
        <f>IF(D104&lt;&gt;"",1+MAX($A$8:A103),"")</f>
        <v/>
      </c>
      <c r="B104" s="182"/>
      <c r="C104" s="143" t="s">
        <v>150</v>
      </c>
      <c r="D104" s="69"/>
      <c r="E104" s="69"/>
      <c r="F104" s="70"/>
      <c r="G104" s="71"/>
      <c r="H104" s="72"/>
      <c r="I104" s="73"/>
      <c r="J104" s="74"/>
      <c r="K104" s="75"/>
      <c r="L104" s="76"/>
    </row>
    <row r="105" spans="1:12" s="3" customFormat="1">
      <c r="A105" s="63">
        <f>IF(D105&lt;&gt;"",1+MAX($A$8:A104),"")</f>
        <v>71</v>
      </c>
      <c r="B105" s="182"/>
      <c r="C105" s="77" t="s">
        <v>396</v>
      </c>
      <c r="D105" s="69">
        <v>11</v>
      </c>
      <c r="E105" s="69" t="s">
        <v>119</v>
      </c>
      <c r="F105" s="70">
        <f>IF(D105=0,"",0)</f>
        <v>0</v>
      </c>
      <c r="G105" s="71">
        <f>IF(D105="","",D105+(D105*F105))</f>
        <v>11</v>
      </c>
      <c r="H105" s="72">
        <v>225.8</v>
      </c>
      <c r="I105" s="73">
        <v>0</v>
      </c>
      <c r="J105" s="74">
        <f t="shared" si="13"/>
        <v>225.8</v>
      </c>
      <c r="K105" s="75">
        <f t="shared" si="14"/>
        <v>2483.8000000000002</v>
      </c>
      <c r="L105" s="76"/>
    </row>
    <row r="106" spans="1:12" s="3" customFormat="1">
      <c r="A106" s="63" t="str">
        <f>IF(D106&lt;&gt;"",1+MAX($A$8:A105),"")</f>
        <v/>
      </c>
      <c r="B106" s="182"/>
      <c r="C106" s="137" t="s">
        <v>151</v>
      </c>
      <c r="D106" s="69"/>
      <c r="E106" s="69"/>
      <c r="F106" s="70"/>
      <c r="G106" s="71"/>
      <c r="H106" s="72"/>
      <c r="I106" s="73"/>
      <c r="J106" s="74"/>
      <c r="K106" s="75"/>
      <c r="L106" s="76"/>
    </row>
    <row r="107" spans="1:12" s="3" customFormat="1">
      <c r="A107" s="63" t="str">
        <f>IF(D107&lt;&gt;"",1+MAX($A$8:A106),"")</f>
        <v/>
      </c>
      <c r="B107" s="182"/>
      <c r="C107" s="143" t="s">
        <v>150</v>
      </c>
      <c r="D107" s="69"/>
      <c r="E107" s="69"/>
      <c r="F107" s="70"/>
      <c r="G107" s="71"/>
      <c r="H107" s="72"/>
      <c r="I107" s="73"/>
      <c r="J107" s="74"/>
      <c r="K107" s="75"/>
      <c r="L107" s="76"/>
    </row>
    <row r="108" spans="1:12" s="3" customFormat="1">
      <c r="A108" s="63">
        <f>IF(D108&lt;&gt;"",1+MAX($A$8:A107),"")</f>
        <v>72</v>
      </c>
      <c r="B108" s="182"/>
      <c r="C108" s="77" t="s">
        <v>397</v>
      </c>
      <c r="D108" s="69">
        <v>6</v>
      </c>
      <c r="E108" s="69" t="s">
        <v>119</v>
      </c>
      <c r="F108" s="70">
        <f>IF(D108=0,"",0)</f>
        <v>0</v>
      </c>
      <c r="G108" s="71">
        <f>IF(D108="","",D108+(D108*F108))</f>
        <v>6</v>
      </c>
      <c r="H108" s="72">
        <v>225.8</v>
      </c>
      <c r="I108" s="73">
        <v>0</v>
      </c>
      <c r="J108" s="74">
        <f t="shared" si="13"/>
        <v>225.8</v>
      </c>
      <c r="K108" s="75">
        <f t="shared" si="14"/>
        <v>1354.8000000000002</v>
      </c>
      <c r="L108" s="76"/>
    </row>
    <row r="109" spans="1:12" s="3" customFormat="1">
      <c r="A109" s="63" t="str">
        <f>IF(D109&lt;&gt;"",1+MAX($A$8:A108),"")</f>
        <v/>
      </c>
      <c r="B109" s="140"/>
      <c r="C109" s="144"/>
      <c r="D109" s="118"/>
      <c r="E109" s="119"/>
      <c r="F109" s="120"/>
      <c r="G109" s="118"/>
      <c r="H109" s="121"/>
      <c r="I109" s="122"/>
      <c r="J109" s="123"/>
      <c r="K109" s="124"/>
      <c r="L109" s="76"/>
    </row>
    <row r="110" spans="1:12" s="3" customFormat="1">
      <c r="A110" s="63" t="str">
        <f>IF(D110&lt;&gt;"",1+MAX($A$8:A109),"")</f>
        <v/>
      </c>
      <c r="B110" s="228" t="s">
        <v>78</v>
      </c>
      <c r="C110" s="228"/>
      <c r="D110" s="228"/>
      <c r="E110" s="228"/>
      <c r="F110" s="229"/>
      <c r="G110" s="229"/>
      <c r="H110" s="229"/>
      <c r="I110" s="229"/>
      <c r="J110" s="229"/>
      <c r="K110" s="229"/>
      <c r="L110" s="230">
        <f>SUM(K111:K118)</f>
        <v>1576.5</v>
      </c>
    </row>
    <row r="111" spans="1:12" s="3" customFormat="1">
      <c r="A111" s="63" t="str">
        <f>IF(D111&lt;&gt;"",1+MAX($A$8:A110),"")</f>
        <v/>
      </c>
      <c r="B111" s="140"/>
      <c r="C111" s="130"/>
      <c r="D111" s="131"/>
      <c r="E111" s="132"/>
      <c r="F111" s="120"/>
      <c r="G111" s="118"/>
      <c r="H111" s="121"/>
      <c r="I111" s="122"/>
      <c r="J111" s="123"/>
      <c r="K111" s="124"/>
      <c r="L111" s="76"/>
    </row>
    <row r="112" spans="1:12" s="3" customFormat="1">
      <c r="A112" s="63" t="str">
        <f>IF(D112&lt;&gt;"",1+MAX($A$8:A111),"")</f>
        <v/>
      </c>
      <c r="B112" s="181" t="s">
        <v>372</v>
      </c>
      <c r="C112" s="135" t="s">
        <v>139</v>
      </c>
      <c r="D112" s="69"/>
      <c r="E112" s="69"/>
      <c r="F112" s="70"/>
      <c r="G112" s="71"/>
      <c r="H112" s="134"/>
      <c r="I112" s="73"/>
      <c r="J112" s="74"/>
      <c r="K112" s="75"/>
      <c r="L112" s="76"/>
    </row>
    <row r="113" spans="1:12" s="3" customFormat="1">
      <c r="A113" s="63">
        <f>IF(D113&lt;&gt;"",1+MAX($A$8:A112),"")</f>
        <v>73</v>
      </c>
      <c r="B113" s="182"/>
      <c r="C113" s="77" t="s">
        <v>152</v>
      </c>
      <c r="D113" s="69">
        <v>2</v>
      </c>
      <c r="E113" s="69" t="s">
        <v>119</v>
      </c>
      <c r="F113" s="70">
        <f>IF(D113=0,"",0)</f>
        <v>0</v>
      </c>
      <c r="G113" s="71">
        <f>IF(D113="","",D113+(D113*F113))</f>
        <v>2</v>
      </c>
      <c r="H113" s="72">
        <v>22.5</v>
      </c>
      <c r="I113" s="73">
        <v>0</v>
      </c>
      <c r="J113" s="74">
        <f t="shared" ref="J113:J118" si="15">H113+I113</f>
        <v>22.5</v>
      </c>
      <c r="K113" s="75">
        <f t="shared" ref="K113:K118" si="16">J113*G113</f>
        <v>45</v>
      </c>
      <c r="L113" s="76"/>
    </row>
    <row r="114" spans="1:12" s="3" customFormat="1">
      <c r="A114" s="63">
        <f>IF(D114&lt;&gt;"",1+MAX($A$8:A113),"")</f>
        <v>74</v>
      </c>
      <c r="B114" s="182"/>
      <c r="C114" s="77" t="s">
        <v>153</v>
      </c>
      <c r="D114" s="69">
        <v>48</v>
      </c>
      <c r="E114" s="69" t="s">
        <v>119</v>
      </c>
      <c r="F114" s="70">
        <f>IF(D114=0,"",0)</f>
        <v>0</v>
      </c>
      <c r="G114" s="71">
        <f>IF(D114="","",D114+(D114*F114))</f>
        <v>48</v>
      </c>
      <c r="H114" s="72">
        <v>15</v>
      </c>
      <c r="I114" s="73">
        <v>0</v>
      </c>
      <c r="J114" s="74">
        <f t="shared" si="15"/>
        <v>15</v>
      </c>
      <c r="K114" s="75">
        <f t="shared" si="16"/>
        <v>720</v>
      </c>
      <c r="L114" s="76"/>
    </row>
    <row r="115" spans="1:12" s="3" customFormat="1">
      <c r="A115" s="63">
        <f>IF(D115&lt;&gt;"",1+MAX($A$8:A114),"")</f>
        <v>75</v>
      </c>
      <c r="B115" s="182"/>
      <c r="C115" s="77" t="s">
        <v>154</v>
      </c>
      <c r="D115" s="69">
        <v>30</v>
      </c>
      <c r="E115" s="69" t="s">
        <v>119</v>
      </c>
      <c r="F115" s="70">
        <f>IF(D115=0,"",0)</f>
        <v>0</v>
      </c>
      <c r="G115" s="71">
        <f>IF(D115="","",D115+(D115*F115))</f>
        <v>30</v>
      </c>
      <c r="H115" s="72">
        <v>18</v>
      </c>
      <c r="I115" s="73">
        <v>0</v>
      </c>
      <c r="J115" s="74">
        <f t="shared" si="15"/>
        <v>18</v>
      </c>
      <c r="K115" s="75">
        <f t="shared" si="16"/>
        <v>540</v>
      </c>
      <c r="L115" s="76"/>
    </row>
    <row r="116" spans="1:12" s="3" customFormat="1">
      <c r="A116" s="63">
        <f>IF(D116&lt;&gt;"",1+MAX($A$8:A115),"")</f>
        <v>76</v>
      </c>
      <c r="B116" s="182"/>
      <c r="C116" s="77" t="s">
        <v>155</v>
      </c>
      <c r="D116" s="69">
        <v>11</v>
      </c>
      <c r="E116" s="69" t="s">
        <v>119</v>
      </c>
      <c r="F116" s="70">
        <f>IF(D116=0,"",0)</f>
        <v>0</v>
      </c>
      <c r="G116" s="71">
        <f>IF(D116="","",D116+(D116*F116))</f>
        <v>11</v>
      </c>
      <c r="H116" s="72">
        <v>16.5</v>
      </c>
      <c r="I116" s="73">
        <v>0</v>
      </c>
      <c r="J116" s="74">
        <f t="shared" si="15"/>
        <v>16.5</v>
      </c>
      <c r="K116" s="75">
        <f t="shared" si="16"/>
        <v>181.5</v>
      </c>
      <c r="L116" s="76"/>
    </row>
    <row r="117" spans="1:12" s="3" customFormat="1">
      <c r="A117" s="63" t="str">
        <f>IF(D117&lt;&gt;"",1+MAX($A$8:A116),"")</f>
        <v/>
      </c>
      <c r="B117" s="182"/>
      <c r="C117" s="135" t="s">
        <v>144</v>
      </c>
      <c r="D117" s="69"/>
      <c r="E117" s="69"/>
      <c r="F117" s="70"/>
      <c r="G117" s="71"/>
      <c r="H117" s="72"/>
      <c r="I117" s="73"/>
      <c r="J117" s="74"/>
      <c r="K117" s="75"/>
      <c r="L117" s="76"/>
    </row>
    <row r="118" spans="1:12" s="3" customFormat="1">
      <c r="A118" s="63">
        <f>IF(D118&lt;&gt;"",1+MAX($A$8:A117),"")</f>
        <v>77</v>
      </c>
      <c r="B118" s="182"/>
      <c r="C118" s="77" t="s">
        <v>156</v>
      </c>
      <c r="D118" s="69">
        <v>10</v>
      </c>
      <c r="E118" s="69" t="s">
        <v>119</v>
      </c>
      <c r="F118" s="70">
        <f>IF(D118=0,"",0)</f>
        <v>0</v>
      </c>
      <c r="G118" s="71">
        <f>IF(D118="","",D118+(D118*F118))</f>
        <v>10</v>
      </c>
      <c r="H118" s="72">
        <v>9</v>
      </c>
      <c r="I118" s="73">
        <v>0</v>
      </c>
      <c r="J118" s="74">
        <f t="shared" si="15"/>
        <v>9</v>
      </c>
      <c r="K118" s="75">
        <f t="shared" si="16"/>
        <v>90</v>
      </c>
      <c r="L118" s="76"/>
    </row>
    <row r="119" spans="1:12" s="3" customFormat="1">
      <c r="A119" s="63" t="str">
        <f>IF(D119&lt;&gt;"",1+MAX($A$8:A118),"")</f>
        <v/>
      </c>
      <c r="B119" s="139"/>
      <c r="C119" s="78"/>
      <c r="D119" s="57"/>
      <c r="E119" s="58"/>
      <c r="F119" s="59"/>
      <c r="G119" s="57"/>
      <c r="H119" s="60"/>
      <c r="I119" s="61"/>
      <c r="J119" s="62"/>
      <c r="K119" s="115"/>
      <c r="L119" s="53"/>
    </row>
    <row r="120" spans="1:12" s="3" customFormat="1">
      <c r="A120" s="63" t="str">
        <f>IF(D120&lt;&gt;"",1+MAX($A$8:A119),"")</f>
        <v/>
      </c>
      <c r="B120" s="223" t="s">
        <v>35</v>
      </c>
      <c r="C120" s="219"/>
      <c r="D120" s="219"/>
      <c r="E120" s="219"/>
      <c r="F120" s="220"/>
      <c r="G120" s="220"/>
      <c r="H120" s="220"/>
      <c r="I120" s="220"/>
      <c r="J120" s="220"/>
      <c r="K120" s="224"/>
      <c r="L120" s="225">
        <f>SUM(K121:K190)</f>
        <v>163615.9</v>
      </c>
    </row>
    <row r="121" spans="1:12" s="3" customFormat="1">
      <c r="A121" s="63" t="str">
        <f>IF(D121&lt;&gt;"",1+MAX($A$8:A120),"")</f>
        <v/>
      </c>
      <c r="B121" s="129"/>
      <c r="C121" s="130"/>
      <c r="D121" s="131"/>
      <c r="E121" s="145"/>
      <c r="F121" s="120"/>
      <c r="G121" s="118"/>
      <c r="H121" s="121"/>
      <c r="I121" s="121"/>
      <c r="J121" s="123"/>
      <c r="K121" s="146"/>
      <c r="L121" s="76"/>
    </row>
    <row r="122" spans="1:12" s="3" customFormat="1">
      <c r="A122" s="63" t="str">
        <f>IF(D122&lt;&gt;"",1+MAX($A$8:A121),"")</f>
        <v/>
      </c>
      <c r="B122" s="177" t="s">
        <v>373</v>
      </c>
      <c r="C122" s="135" t="s">
        <v>144</v>
      </c>
      <c r="D122" s="69"/>
      <c r="E122" s="69"/>
      <c r="F122" s="70"/>
      <c r="G122" s="71"/>
      <c r="H122" s="134"/>
      <c r="I122" s="72"/>
      <c r="J122" s="74"/>
      <c r="K122" s="147"/>
      <c r="L122" s="76"/>
    </row>
    <row r="123" spans="1:12" s="3" customFormat="1">
      <c r="A123" s="63" t="str">
        <f>IF(D123&lt;&gt;"",1+MAX($A$8:A122),"")</f>
        <v/>
      </c>
      <c r="B123" s="178"/>
      <c r="C123" s="137" t="s">
        <v>157</v>
      </c>
      <c r="D123" s="69"/>
      <c r="E123" s="69"/>
      <c r="F123" s="70"/>
      <c r="G123" s="71"/>
      <c r="H123" s="134"/>
      <c r="I123" s="72"/>
      <c r="J123" s="74"/>
      <c r="K123" s="147"/>
      <c r="L123" s="76"/>
    </row>
    <row r="124" spans="1:12" s="3" customFormat="1">
      <c r="A124" s="63">
        <f>IF(D124&lt;&gt;"",1+MAX($A$8:A123),"")</f>
        <v>78</v>
      </c>
      <c r="B124" s="178"/>
      <c r="C124" s="77" t="s">
        <v>158</v>
      </c>
      <c r="D124" s="69">
        <v>132</v>
      </c>
      <c r="E124" s="69" t="s">
        <v>110</v>
      </c>
      <c r="F124" s="70">
        <f>IF(D124=0,"",0)</f>
        <v>0</v>
      </c>
      <c r="G124" s="71">
        <f>IF(D124="","",D124+(D124*F124))</f>
        <v>132</v>
      </c>
      <c r="H124" s="72">
        <v>7.5</v>
      </c>
      <c r="I124" s="72">
        <v>0</v>
      </c>
      <c r="J124" s="74">
        <f t="shared" ref="J124:J190" si="17">H124+I124</f>
        <v>7.5</v>
      </c>
      <c r="K124" s="147">
        <f t="shared" ref="K124:K190" si="18">J124*G124</f>
        <v>990</v>
      </c>
      <c r="L124" s="76"/>
    </row>
    <row r="125" spans="1:12" s="3" customFormat="1">
      <c r="A125" s="63" t="str">
        <f>IF(D125&lt;&gt;"",1+MAX($A$8:A124),"")</f>
        <v/>
      </c>
      <c r="B125" s="178"/>
      <c r="C125" s="137" t="s">
        <v>159</v>
      </c>
      <c r="D125" s="69"/>
      <c r="E125" s="69"/>
      <c r="F125" s="70"/>
      <c r="G125" s="71"/>
      <c r="H125" s="72"/>
      <c r="I125" s="72"/>
      <c r="J125" s="74"/>
      <c r="K125" s="147"/>
      <c r="L125" s="76"/>
    </row>
    <row r="126" spans="1:12" s="3" customFormat="1">
      <c r="A126" s="63">
        <f>IF(D126&lt;&gt;"",1+MAX($A$8:A125),"")</f>
        <v>79</v>
      </c>
      <c r="B126" s="178"/>
      <c r="C126" s="77" t="s">
        <v>398</v>
      </c>
      <c r="D126" s="69">
        <v>17</v>
      </c>
      <c r="E126" s="69" t="s">
        <v>110</v>
      </c>
      <c r="F126" s="70">
        <f>IF(D126=0,"",0)</f>
        <v>0</v>
      </c>
      <c r="G126" s="71">
        <f>IF(D126="","",D126+(D126*F126))</f>
        <v>17</v>
      </c>
      <c r="H126" s="72">
        <v>18.5</v>
      </c>
      <c r="I126" s="72">
        <v>0</v>
      </c>
      <c r="J126" s="74">
        <f t="shared" si="17"/>
        <v>18.5</v>
      </c>
      <c r="K126" s="147">
        <f t="shared" si="18"/>
        <v>314.5</v>
      </c>
      <c r="L126" s="76"/>
    </row>
    <row r="127" spans="1:12" s="3" customFormat="1">
      <c r="A127" s="63" t="str">
        <f>IF(D127&lt;&gt;"",1+MAX($A$8:A126),"")</f>
        <v/>
      </c>
      <c r="B127" s="178"/>
      <c r="C127" s="137" t="s">
        <v>160</v>
      </c>
      <c r="D127" s="69"/>
      <c r="E127" s="69"/>
      <c r="F127" s="70"/>
      <c r="G127" s="71"/>
      <c r="H127" s="72"/>
      <c r="I127" s="72"/>
      <c r="J127" s="74"/>
      <c r="K127" s="147"/>
      <c r="L127" s="76"/>
    </row>
    <row r="128" spans="1:12" s="3" customFormat="1">
      <c r="A128" s="63">
        <f>IF(D128&lt;&gt;"",1+MAX($A$8:A127),"")</f>
        <v>80</v>
      </c>
      <c r="B128" s="178"/>
      <c r="C128" s="77" t="s">
        <v>161</v>
      </c>
      <c r="D128" s="69">
        <v>30</v>
      </c>
      <c r="E128" s="69" t="s">
        <v>110</v>
      </c>
      <c r="F128" s="70">
        <f>IF(D128=0,"",0)</f>
        <v>0</v>
      </c>
      <c r="G128" s="71">
        <f>IF(D128="","",D128+(D128*F128))</f>
        <v>30</v>
      </c>
      <c r="H128" s="72">
        <v>8.5</v>
      </c>
      <c r="I128" s="72">
        <v>0</v>
      </c>
      <c r="J128" s="74">
        <f t="shared" si="17"/>
        <v>8.5</v>
      </c>
      <c r="K128" s="147">
        <f t="shared" si="18"/>
        <v>255</v>
      </c>
      <c r="L128" s="76"/>
    </row>
    <row r="129" spans="1:12" s="3" customFormat="1">
      <c r="A129" s="63">
        <f>IF(D129&lt;&gt;"",1+MAX($A$8:A128),"")</f>
        <v>81</v>
      </c>
      <c r="B129" s="178"/>
      <c r="C129" s="68" t="s">
        <v>162</v>
      </c>
      <c r="D129" s="69">
        <v>90</v>
      </c>
      <c r="E129" s="69" t="s">
        <v>110</v>
      </c>
      <c r="F129" s="70">
        <f>IF(D129=0,"",0)</f>
        <v>0</v>
      </c>
      <c r="G129" s="71">
        <f>IF(D129="","",D129+(D129*F129))</f>
        <v>90</v>
      </c>
      <c r="H129" s="72">
        <v>8</v>
      </c>
      <c r="I129" s="72">
        <v>0</v>
      </c>
      <c r="J129" s="74">
        <f t="shared" si="17"/>
        <v>8</v>
      </c>
      <c r="K129" s="147">
        <f t="shared" si="18"/>
        <v>720</v>
      </c>
      <c r="L129" s="76"/>
    </row>
    <row r="130" spans="1:12" s="3" customFormat="1">
      <c r="A130" s="63" t="str">
        <f>IF(D130&lt;&gt;"",1+MAX($A$8:A129),"")</f>
        <v/>
      </c>
      <c r="B130" s="178"/>
      <c r="C130" s="137" t="s">
        <v>163</v>
      </c>
      <c r="D130" s="69"/>
      <c r="E130" s="69"/>
      <c r="F130" s="70"/>
      <c r="G130" s="71"/>
      <c r="H130" s="72"/>
      <c r="I130" s="72"/>
      <c r="J130" s="74"/>
      <c r="K130" s="147"/>
      <c r="L130" s="76"/>
    </row>
    <row r="131" spans="1:12" s="3" customFormat="1">
      <c r="A131" s="63" t="str">
        <f>IF(D131&lt;&gt;"",1+MAX($A$8:A130),"")</f>
        <v/>
      </c>
      <c r="B131" s="178"/>
      <c r="C131" s="137" t="s">
        <v>164</v>
      </c>
      <c r="D131" s="69"/>
      <c r="E131" s="69"/>
      <c r="F131" s="70"/>
      <c r="G131" s="71"/>
      <c r="H131" s="72"/>
      <c r="I131" s="72"/>
      <c r="J131" s="74"/>
      <c r="K131" s="147"/>
      <c r="L131" s="76"/>
    </row>
    <row r="132" spans="1:12" s="3" customFormat="1">
      <c r="A132" s="63">
        <f>IF(D132&lt;&gt;"",1+MAX($A$8:A131),"")</f>
        <v>82</v>
      </c>
      <c r="B132" s="178"/>
      <c r="C132" s="77" t="s">
        <v>165</v>
      </c>
      <c r="D132" s="69">
        <v>342</v>
      </c>
      <c r="E132" s="69" t="s">
        <v>110</v>
      </c>
      <c r="F132" s="70">
        <f>IF(D132=0,"",0)</f>
        <v>0</v>
      </c>
      <c r="G132" s="71">
        <f>IF(D132="","",D132+(D132*F132))</f>
        <v>342</v>
      </c>
      <c r="H132" s="72">
        <v>7.5</v>
      </c>
      <c r="I132" s="72">
        <v>0</v>
      </c>
      <c r="J132" s="74">
        <f t="shared" si="17"/>
        <v>7.5</v>
      </c>
      <c r="K132" s="147">
        <f t="shared" si="18"/>
        <v>2565</v>
      </c>
      <c r="L132" s="76"/>
    </row>
    <row r="133" spans="1:12" s="3" customFormat="1">
      <c r="A133" s="63" t="str">
        <f>IF(D133&lt;&gt;"",1+MAX($A$8:A132),"")</f>
        <v/>
      </c>
      <c r="B133" s="178"/>
      <c r="C133" s="137" t="s">
        <v>166</v>
      </c>
      <c r="D133" s="69"/>
      <c r="E133" s="69"/>
      <c r="F133" s="70"/>
      <c r="G133" s="71"/>
      <c r="H133" s="72"/>
      <c r="I133" s="72"/>
      <c r="J133" s="74"/>
      <c r="K133" s="147"/>
      <c r="L133" s="76"/>
    </row>
    <row r="134" spans="1:12" s="3" customFormat="1">
      <c r="A134" s="63">
        <f>IF(D134&lt;&gt;"",1+MAX($A$8:A133),"")</f>
        <v>83</v>
      </c>
      <c r="B134" s="178"/>
      <c r="C134" s="77" t="s">
        <v>399</v>
      </c>
      <c r="D134" s="69">
        <v>1300</v>
      </c>
      <c r="E134" s="69" t="s">
        <v>110</v>
      </c>
      <c r="F134" s="70">
        <f>IF(D134=0,"",0)</f>
        <v>0</v>
      </c>
      <c r="G134" s="71">
        <f>IF(D134="","",D134+(D134*F134))</f>
        <v>1300</v>
      </c>
      <c r="H134" s="72">
        <v>7</v>
      </c>
      <c r="I134" s="72">
        <v>0</v>
      </c>
      <c r="J134" s="74">
        <f t="shared" si="17"/>
        <v>7</v>
      </c>
      <c r="K134" s="147">
        <f t="shared" si="18"/>
        <v>9100</v>
      </c>
      <c r="L134" s="76"/>
    </row>
    <row r="135" spans="1:12" s="3" customFormat="1">
      <c r="A135" s="63">
        <f>IF(D135&lt;&gt;"",1+MAX($A$8:A134),"")</f>
        <v>84</v>
      </c>
      <c r="B135" s="178"/>
      <c r="C135" s="77" t="s">
        <v>400</v>
      </c>
      <c r="D135" s="69">
        <v>1282</v>
      </c>
      <c r="E135" s="69" t="s">
        <v>110</v>
      </c>
      <c r="F135" s="70">
        <f>IF(D135=0,"",0)</f>
        <v>0</v>
      </c>
      <c r="G135" s="71">
        <f>IF(D135="","",D135+(D135*F135))</f>
        <v>1282</v>
      </c>
      <c r="H135" s="72">
        <v>8.5</v>
      </c>
      <c r="I135" s="72">
        <v>0</v>
      </c>
      <c r="J135" s="74">
        <f t="shared" si="17"/>
        <v>8.5</v>
      </c>
      <c r="K135" s="147">
        <f t="shared" si="18"/>
        <v>10897</v>
      </c>
      <c r="L135" s="76"/>
    </row>
    <row r="136" spans="1:12" s="3" customFormat="1">
      <c r="A136" s="63" t="str">
        <f>IF(D136&lt;&gt;"",1+MAX($A$8:A135),"")</f>
        <v/>
      </c>
      <c r="B136" s="178"/>
      <c r="C136" s="137" t="s">
        <v>167</v>
      </c>
      <c r="D136" s="69"/>
      <c r="E136" s="69"/>
      <c r="F136" s="70"/>
      <c r="G136" s="71"/>
      <c r="H136" s="72"/>
      <c r="I136" s="72"/>
      <c r="J136" s="74"/>
      <c r="K136" s="147"/>
      <c r="L136" s="76"/>
    </row>
    <row r="137" spans="1:12" s="3" customFormat="1">
      <c r="A137" s="63">
        <f>IF(D137&lt;&gt;"",1+MAX($A$8:A136),"")</f>
        <v>85</v>
      </c>
      <c r="B137" s="178"/>
      <c r="C137" s="77" t="s">
        <v>401</v>
      </c>
      <c r="D137" s="69">
        <v>938</v>
      </c>
      <c r="E137" s="69" t="s">
        <v>110</v>
      </c>
      <c r="F137" s="70">
        <f>IF(D137=0,"",0)</f>
        <v>0</v>
      </c>
      <c r="G137" s="71">
        <f>IF(D137="","",D137+(D137*F137))</f>
        <v>938</v>
      </c>
      <c r="H137" s="72">
        <v>9</v>
      </c>
      <c r="I137" s="72">
        <v>0</v>
      </c>
      <c r="J137" s="74">
        <f t="shared" si="17"/>
        <v>9</v>
      </c>
      <c r="K137" s="147">
        <f t="shared" si="18"/>
        <v>8442</v>
      </c>
      <c r="L137" s="76"/>
    </row>
    <row r="138" spans="1:12" s="3" customFormat="1">
      <c r="A138" s="63" t="str">
        <f>IF(D138&lt;&gt;"",1+MAX($A$8:A137),"")</f>
        <v/>
      </c>
      <c r="B138" s="178"/>
      <c r="C138" s="137" t="s">
        <v>168</v>
      </c>
      <c r="D138" s="69"/>
      <c r="E138" s="69"/>
      <c r="F138" s="70"/>
      <c r="G138" s="71"/>
      <c r="H138" s="72"/>
      <c r="I138" s="72"/>
      <c r="J138" s="74"/>
      <c r="K138" s="147"/>
      <c r="L138" s="76"/>
    </row>
    <row r="139" spans="1:12" s="3" customFormat="1">
      <c r="A139" s="63">
        <f>IF(D139&lt;&gt;"",1+MAX($A$8:A138),"")</f>
        <v>86</v>
      </c>
      <c r="B139" s="178"/>
      <c r="C139" s="77" t="s">
        <v>402</v>
      </c>
      <c r="D139" s="69">
        <v>571</v>
      </c>
      <c r="E139" s="69" t="s">
        <v>110</v>
      </c>
      <c r="F139" s="70">
        <f>IF(D139=0,"",0)</f>
        <v>0</v>
      </c>
      <c r="G139" s="71">
        <f>IF(D139="","",D139+(D139*F139))</f>
        <v>571</v>
      </c>
      <c r="H139" s="72">
        <v>8.5</v>
      </c>
      <c r="I139" s="72">
        <v>0</v>
      </c>
      <c r="J139" s="74">
        <f t="shared" si="17"/>
        <v>8.5</v>
      </c>
      <c r="K139" s="147">
        <f t="shared" si="18"/>
        <v>4853.5</v>
      </c>
      <c r="L139" s="76"/>
    </row>
    <row r="140" spans="1:12" s="3" customFormat="1">
      <c r="A140" s="63">
        <f>IF(D140&lt;&gt;"",1+MAX($A$8:A139),"")</f>
        <v>87</v>
      </c>
      <c r="B140" s="178"/>
      <c r="C140" s="77" t="s">
        <v>169</v>
      </c>
      <c r="D140" s="69">
        <v>760</v>
      </c>
      <c r="E140" s="69" t="s">
        <v>87</v>
      </c>
      <c r="F140" s="70">
        <f>IF(D140=0,"",0)</f>
        <v>0</v>
      </c>
      <c r="G140" s="71">
        <f>IF(D140="","",D140+(D140*F140))</f>
        <v>760</v>
      </c>
      <c r="H140" s="72">
        <v>3.5</v>
      </c>
      <c r="I140" s="72">
        <v>0</v>
      </c>
      <c r="J140" s="74">
        <f t="shared" si="17"/>
        <v>3.5</v>
      </c>
      <c r="K140" s="147">
        <f t="shared" si="18"/>
        <v>2660</v>
      </c>
      <c r="L140" s="76"/>
    </row>
    <row r="141" spans="1:12" s="3" customFormat="1">
      <c r="A141" s="63" t="str">
        <f>IF(D141&lt;&gt;"",1+MAX($A$8:A140),"")</f>
        <v/>
      </c>
      <c r="B141" s="178"/>
      <c r="C141" s="137" t="s">
        <v>170</v>
      </c>
      <c r="D141" s="69"/>
      <c r="E141" s="69"/>
      <c r="F141" s="70"/>
      <c r="G141" s="71"/>
      <c r="H141" s="72"/>
      <c r="I141" s="72"/>
      <c r="J141" s="74"/>
      <c r="K141" s="147"/>
      <c r="L141" s="76"/>
    </row>
    <row r="142" spans="1:12" s="3" customFormat="1">
      <c r="A142" s="63">
        <f>IF(D142&lt;&gt;"",1+MAX($A$8:A141),"")</f>
        <v>88</v>
      </c>
      <c r="B142" s="178"/>
      <c r="C142" s="77" t="s">
        <v>171</v>
      </c>
      <c r="D142" s="69">
        <v>1708</v>
      </c>
      <c r="E142" s="69" t="s">
        <v>87</v>
      </c>
      <c r="F142" s="70">
        <f>IF(D142=0,"",0)</f>
        <v>0</v>
      </c>
      <c r="G142" s="71">
        <f>IF(D142="","",D142+(D142*F142))</f>
        <v>1708</v>
      </c>
      <c r="H142" s="72">
        <v>3.5</v>
      </c>
      <c r="I142" s="72">
        <v>0</v>
      </c>
      <c r="J142" s="74">
        <f t="shared" si="17"/>
        <v>3.5</v>
      </c>
      <c r="K142" s="147">
        <f t="shared" si="18"/>
        <v>5978</v>
      </c>
      <c r="L142" s="76"/>
    </row>
    <row r="143" spans="1:12" s="3" customFormat="1">
      <c r="A143" s="63">
        <f>IF(D143&lt;&gt;"",1+MAX($A$8:A142),"")</f>
        <v>89</v>
      </c>
      <c r="B143" s="178"/>
      <c r="C143" s="77" t="s">
        <v>172</v>
      </c>
      <c r="D143" s="69">
        <v>1875</v>
      </c>
      <c r="E143" s="69" t="s">
        <v>87</v>
      </c>
      <c r="F143" s="70">
        <f>IF(D143=0,"",0)</f>
        <v>0</v>
      </c>
      <c r="G143" s="71">
        <f>IF(D143="","",D143+(D143*F143))</f>
        <v>1875</v>
      </c>
      <c r="H143" s="72">
        <v>3.2</v>
      </c>
      <c r="I143" s="72">
        <v>0</v>
      </c>
      <c r="J143" s="74">
        <f t="shared" si="17"/>
        <v>3.2</v>
      </c>
      <c r="K143" s="147">
        <f t="shared" si="18"/>
        <v>6000</v>
      </c>
      <c r="L143" s="76"/>
    </row>
    <row r="144" spans="1:12" s="3" customFormat="1">
      <c r="A144" s="63" t="str">
        <f>IF(D144&lt;&gt;"",1+MAX($A$8:A143),"")</f>
        <v/>
      </c>
      <c r="B144" s="178"/>
      <c r="C144" s="135" t="s">
        <v>151</v>
      </c>
      <c r="D144" s="69"/>
      <c r="E144" s="69"/>
      <c r="F144" s="70"/>
      <c r="G144" s="71"/>
      <c r="H144" s="72"/>
      <c r="I144" s="72"/>
      <c r="J144" s="74"/>
      <c r="K144" s="147"/>
      <c r="L144" s="76"/>
    </row>
    <row r="145" spans="1:12" s="3" customFormat="1">
      <c r="A145" s="63" t="str">
        <f>IF(D145&lt;&gt;"",1+MAX($A$8:A144),"")</f>
        <v/>
      </c>
      <c r="B145" s="178"/>
      <c r="C145" s="137" t="s">
        <v>157</v>
      </c>
      <c r="D145" s="69"/>
      <c r="E145" s="69"/>
      <c r="F145" s="70"/>
      <c r="G145" s="71"/>
      <c r="H145" s="72"/>
      <c r="I145" s="72"/>
      <c r="J145" s="74"/>
      <c r="K145" s="147"/>
      <c r="L145" s="76"/>
    </row>
    <row r="146" spans="1:12" s="3" customFormat="1">
      <c r="A146" s="63">
        <f>IF(D146&lt;&gt;"",1+MAX($A$8:A145),"")</f>
        <v>90</v>
      </c>
      <c r="B146" s="178"/>
      <c r="C146" s="77" t="s">
        <v>173</v>
      </c>
      <c r="D146" s="69">
        <v>100</v>
      </c>
      <c r="E146" s="69" t="s">
        <v>110</v>
      </c>
      <c r="F146" s="70">
        <f>IF(D146=0,"",0)</f>
        <v>0</v>
      </c>
      <c r="G146" s="71">
        <f>IF(D146="","",D146+(D146*F146))</f>
        <v>100</v>
      </c>
      <c r="H146" s="72">
        <v>7.5</v>
      </c>
      <c r="I146" s="72">
        <v>0</v>
      </c>
      <c r="J146" s="74">
        <f t="shared" si="17"/>
        <v>7.5</v>
      </c>
      <c r="K146" s="147">
        <f t="shared" si="18"/>
        <v>750</v>
      </c>
      <c r="L146" s="76"/>
    </row>
    <row r="147" spans="1:12" s="3" customFormat="1">
      <c r="A147" s="63">
        <f>IF(D147&lt;&gt;"",1+MAX($A$8:A146),"")</f>
        <v>91</v>
      </c>
      <c r="B147" s="178"/>
      <c r="C147" s="77" t="s">
        <v>174</v>
      </c>
      <c r="D147" s="69">
        <v>56</v>
      </c>
      <c r="E147" s="69" t="s">
        <v>110</v>
      </c>
      <c r="F147" s="70">
        <f>IF(D147=0,"",0)</f>
        <v>0</v>
      </c>
      <c r="G147" s="71">
        <f>IF(D147="","",D147+(D147*F147))</f>
        <v>56</v>
      </c>
      <c r="H147" s="72">
        <v>13.5</v>
      </c>
      <c r="I147" s="72">
        <v>0</v>
      </c>
      <c r="J147" s="74">
        <f t="shared" si="17"/>
        <v>13.5</v>
      </c>
      <c r="K147" s="147">
        <f t="shared" si="18"/>
        <v>756</v>
      </c>
      <c r="L147" s="76"/>
    </row>
    <row r="148" spans="1:12" s="3" customFormat="1">
      <c r="A148" s="63" t="str">
        <f>IF(D148&lt;&gt;"",1+MAX($A$8:A147),"")</f>
        <v/>
      </c>
      <c r="B148" s="178"/>
      <c r="C148" s="137" t="s">
        <v>175</v>
      </c>
      <c r="D148" s="69"/>
      <c r="E148" s="69"/>
      <c r="F148" s="70"/>
      <c r="G148" s="71"/>
      <c r="H148" s="72"/>
      <c r="I148" s="72"/>
      <c r="J148" s="74"/>
      <c r="K148" s="147"/>
      <c r="L148" s="76"/>
    </row>
    <row r="149" spans="1:12" s="3" customFormat="1">
      <c r="A149" s="63">
        <f>IF(D149&lt;&gt;"",1+MAX($A$8:A148),"")</f>
        <v>92</v>
      </c>
      <c r="B149" s="178"/>
      <c r="C149" s="77" t="s">
        <v>176</v>
      </c>
      <c r="D149" s="69">
        <v>146</v>
      </c>
      <c r="E149" s="69" t="s">
        <v>110</v>
      </c>
      <c r="F149" s="70">
        <f>IF(D149=0,"",0)</f>
        <v>0</v>
      </c>
      <c r="G149" s="71">
        <f>IF(D149="","",D149+(D149*F149))</f>
        <v>146</v>
      </c>
      <c r="H149" s="72">
        <v>13.5</v>
      </c>
      <c r="I149" s="72">
        <v>0</v>
      </c>
      <c r="J149" s="74">
        <f t="shared" si="17"/>
        <v>13.5</v>
      </c>
      <c r="K149" s="147">
        <f t="shared" si="18"/>
        <v>1971</v>
      </c>
      <c r="L149" s="76"/>
    </row>
    <row r="150" spans="1:12" s="3" customFormat="1">
      <c r="A150" s="63">
        <f>IF(D150&lt;&gt;"",1+MAX($A$8:A149),"")</f>
        <v>93</v>
      </c>
      <c r="B150" s="178"/>
      <c r="C150" s="77" t="s">
        <v>177</v>
      </c>
      <c r="D150" s="69">
        <v>273</v>
      </c>
      <c r="E150" s="69" t="s">
        <v>110</v>
      </c>
      <c r="F150" s="70">
        <f>IF(D150=0,"",0)</f>
        <v>0</v>
      </c>
      <c r="G150" s="71">
        <f>IF(D150="","",D150+(D150*F150))</f>
        <v>273</v>
      </c>
      <c r="H150" s="72">
        <v>13.5</v>
      </c>
      <c r="I150" s="72">
        <v>0</v>
      </c>
      <c r="J150" s="74">
        <f t="shared" si="17"/>
        <v>13.5</v>
      </c>
      <c r="K150" s="147">
        <f t="shared" si="18"/>
        <v>3685.5</v>
      </c>
      <c r="L150" s="76"/>
    </row>
    <row r="151" spans="1:12" s="3" customFormat="1">
      <c r="A151" s="63">
        <f>IF(D151&lt;&gt;"",1+MAX($A$8:A150),"")</f>
        <v>94</v>
      </c>
      <c r="B151" s="178"/>
      <c r="C151" s="77" t="s">
        <v>178</v>
      </c>
      <c r="D151" s="69">
        <v>89</v>
      </c>
      <c r="E151" s="69" t="s">
        <v>110</v>
      </c>
      <c r="F151" s="70">
        <f>IF(D151=0,"",0)</f>
        <v>0</v>
      </c>
      <c r="G151" s="71">
        <f>IF(D151="","",D151+(D151*F151))</f>
        <v>89</v>
      </c>
      <c r="H151" s="72">
        <v>13.5</v>
      </c>
      <c r="I151" s="72">
        <v>0</v>
      </c>
      <c r="J151" s="74">
        <f t="shared" si="17"/>
        <v>13.5</v>
      </c>
      <c r="K151" s="147">
        <f t="shared" si="18"/>
        <v>1201.5</v>
      </c>
      <c r="L151" s="76"/>
    </row>
    <row r="152" spans="1:12" s="3" customFormat="1">
      <c r="A152" s="63">
        <f>IF(D152&lt;&gt;"",1+MAX($A$8:A151),"")</f>
        <v>95</v>
      </c>
      <c r="B152" s="178"/>
      <c r="C152" s="77" t="s">
        <v>179</v>
      </c>
      <c r="D152" s="69">
        <v>210</v>
      </c>
      <c r="E152" s="69" t="s">
        <v>110</v>
      </c>
      <c r="F152" s="70">
        <f>IF(D152=0,"",0)</f>
        <v>0</v>
      </c>
      <c r="G152" s="71">
        <f>IF(D152="","",D152+(D152*F152))</f>
        <v>210</v>
      </c>
      <c r="H152" s="72">
        <v>13.5</v>
      </c>
      <c r="I152" s="72">
        <v>0</v>
      </c>
      <c r="J152" s="74">
        <f t="shared" si="17"/>
        <v>13.5</v>
      </c>
      <c r="K152" s="147">
        <f t="shared" si="18"/>
        <v>2835</v>
      </c>
      <c r="L152" s="76"/>
    </row>
    <row r="153" spans="1:12" s="3" customFormat="1">
      <c r="A153" s="63" t="str">
        <f>IF(D153&lt;&gt;"",1+MAX($A$8:A152),"")</f>
        <v/>
      </c>
      <c r="B153" s="178"/>
      <c r="C153" s="137" t="s">
        <v>160</v>
      </c>
      <c r="D153" s="69"/>
      <c r="E153" s="69"/>
      <c r="F153" s="70"/>
      <c r="G153" s="71"/>
      <c r="H153" s="72"/>
      <c r="I153" s="72"/>
      <c r="J153" s="74"/>
      <c r="K153" s="147"/>
      <c r="L153" s="76"/>
    </row>
    <row r="154" spans="1:12" s="3" customFormat="1">
      <c r="A154" s="63">
        <f>IF(D154&lt;&gt;"",1+MAX($A$8:A153),"")</f>
        <v>96</v>
      </c>
      <c r="B154" s="178"/>
      <c r="C154" s="68" t="s">
        <v>162</v>
      </c>
      <c r="D154" s="69">
        <v>30</v>
      </c>
      <c r="E154" s="69" t="s">
        <v>110</v>
      </c>
      <c r="F154" s="70">
        <f>IF(D154=0,"",0)</f>
        <v>0</v>
      </c>
      <c r="G154" s="71">
        <f>IF(D154="","",D154+(D154*F154))</f>
        <v>30</v>
      </c>
      <c r="H154" s="72">
        <v>8</v>
      </c>
      <c r="I154" s="72">
        <v>0</v>
      </c>
      <c r="J154" s="74">
        <f t="shared" si="17"/>
        <v>8</v>
      </c>
      <c r="K154" s="147">
        <f t="shared" si="18"/>
        <v>240</v>
      </c>
      <c r="L154" s="76"/>
    </row>
    <row r="155" spans="1:12" s="3" customFormat="1">
      <c r="A155" s="63" t="str">
        <f>IF(D155&lt;&gt;"",1+MAX($A$8:A154),"")</f>
        <v/>
      </c>
      <c r="B155" s="178"/>
      <c r="C155" s="137" t="s">
        <v>164</v>
      </c>
      <c r="D155" s="69"/>
      <c r="E155" s="69"/>
      <c r="F155" s="70"/>
      <c r="G155" s="71"/>
      <c r="H155" s="72"/>
      <c r="I155" s="72"/>
      <c r="J155" s="74"/>
      <c r="K155" s="147"/>
      <c r="L155" s="76"/>
    </row>
    <row r="156" spans="1:12" s="3" customFormat="1">
      <c r="A156" s="63">
        <f>IF(D156&lt;&gt;"",1+MAX($A$8:A155),"")</f>
        <v>97</v>
      </c>
      <c r="B156" s="178"/>
      <c r="C156" s="77" t="s">
        <v>165</v>
      </c>
      <c r="D156" s="69">
        <v>226</v>
      </c>
      <c r="E156" s="69" t="s">
        <v>110</v>
      </c>
      <c r="F156" s="70">
        <f>IF(D156=0,"",0)</f>
        <v>0</v>
      </c>
      <c r="G156" s="71">
        <f>IF(D156="","",D156+(D156*F156))</f>
        <v>226</v>
      </c>
      <c r="H156" s="72">
        <v>7.5</v>
      </c>
      <c r="I156" s="72">
        <v>0</v>
      </c>
      <c r="J156" s="74">
        <f t="shared" si="17"/>
        <v>7.5</v>
      </c>
      <c r="K156" s="147">
        <f t="shared" si="18"/>
        <v>1695</v>
      </c>
      <c r="L156" s="76"/>
    </row>
    <row r="157" spans="1:12" s="3" customFormat="1">
      <c r="A157" s="63" t="str">
        <f>IF(D157&lt;&gt;"",1+MAX($A$8:A156),"")</f>
        <v/>
      </c>
      <c r="B157" s="178"/>
      <c r="C157" s="137" t="s">
        <v>166</v>
      </c>
      <c r="D157" s="69"/>
      <c r="E157" s="69"/>
      <c r="F157" s="70"/>
      <c r="G157" s="71"/>
      <c r="H157" s="72"/>
      <c r="I157" s="72"/>
      <c r="J157" s="74"/>
      <c r="K157" s="147"/>
      <c r="L157" s="76"/>
    </row>
    <row r="158" spans="1:12" s="3" customFormat="1">
      <c r="A158" s="63">
        <f>IF(D158&lt;&gt;"",1+MAX($A$8:A157),"")</f>
        <v>98</v>
      </c>
      <c r="B158" s="178"/>
      <c r="C158" s="77" t="s">
        <v>403</v>
      </c>
      <c r="D158" s="69">
        <v>1824</v>
      </c>
      <c r="E158" s="69" t="s">
        <v>110</v>
      </c>
      <c r="F158" s="70">
        <f>IF(D158=0,"",0)</f>
        <v>0</v>
      </c>
      <c r="G158" s="71">
        <f>IF(D158="","",D158+(D158*F158))</f>
        <v>1824</v>
      </c>
      <c r="H158" s="72">
        <v>7</v>
      </c>
      <c r="I158" s="72">
        <v>0</v>
      </c>
      <c r="J158" s="74">
        <f t="shared" si="17"/>
        <v>7</v>
      </c>
      <c r="K158" s="147">
        <f t="shared" si="18"/>
        <v>12768</v>
      </c>
      <c r="L158" s="76"/>
    </row>
    <row r="159" spans="1:12" s="3" customFormat="1">
      <c r="A159" s="63" t="str">
        <f>IF(D159&lt;&gt;"",1+MAX($A$8:A158),"")</f>
        <v/>
      </c>
      <c r="B159" s="178"/>
      <c r="C159" s="137" t="s">
        <v>167</v>
      </c>
      <c r="D159" s="69"/>
      <c r="E159" s="69"/>
      <c r="F159" s="70"/>
      <c r="G159" s="71"/>
      <c r="H159" s="72"/>
      <c r="I159" s="72"/>
      <c r="J159" s="74"/>
      <c r="K159" s="147"/>
      <c r="L159" s="76"/>
    </row>
    <row r="160" spans="1:12" s="3" customFormat="1">
      <c r="A160" s="63">
        <f>IF(D160&lt;&gt;"",1+MAX($A$8:A159),"")</f>
        <v>99</v>
      </c>
      <c r="B160" s="178"/>
      <c r="C160" s="77" t="s">
        <v>404</v>
      </c>
      <c r="D160" s="69">
        <v>1314</v>
      </c>
      <c r="E160" s="69" t="s">
        <v>110</v>
      </c>
      <c r="F160" s="70">
        <f>IF(D160=0,"",0)</f>
        <v>0</v>
      </c>
      <c r="G160" s="71">
        <f>IF(D160="","",D160+(D160*F160))</f>
        <v>1314</v>
      </c>
      <c r="H160" s="72">
        <v>9</v>
      </c>
      <c r="I160" s="72">
        <v>0</v>
      </c>
      <c r="J160" s="74">
        <f t="shared" si="17"/>
        <v>9</v>
      </c>
      <c r="K160" s="147">
        <f t="shared" si="18"/>
        <v>11826</v>
      </c>
      <c r="L160" s="76"/>
    </row>
    <row r="161" spans="1:12" s="3" customFormat="1">
      <c r="A161" s="63" t="str">
        <f>IF(D161&lt;&gt;"",1+MAX($A$8:A160),"")</f>
        <v/>
      </c>
      <c r="B161" s="178"/>
      <c r="C161" s="137" t="s">
        <v>180</v>
      </c>
      <c r="D161" s="69"/>
      <c r="E161" s="69"/>
      <c r="F161" s="70"/>
      <c r="G161" s="71"/>
      <c r="H161" s="72"/>
      <c r="I161" s="72"/>
      <c r="J161" s="74"/>
      <c r="K161" s="147"/>
      <c r="L161" s="76"/>
    </row>
    <row r="162" spans="1:12" s="3" customFormat="1">
      <c r="A162" s="63">
        <f>IF(D162&lt;&gt;"",1+MAX($A$8:A161),"")</f>
        <v>100</v>
      </c>
      <c r="B162" s="178"/>
      <c r="C162" s="77" t="s">
        <v>172</v>
      </c>
      <c r="D162" s="69">
        <v>2627</v>
      </c>
      <c r="E162" s="69" t="s">
        <v>87</v>
      </c>
      <c r="F162" s="70">
        <f>IF(D162=0,"",0)</f>
        <v>0</v>
      </c>
      <c r="G162" s="71">
        <f>IF(D162="","",D162+(D162*F162))</f>
        <v>2627</v>
      </c>
      <c r="H162" s="72">
        <v>3.2</v>
      </c>
      <c r="I162" s="72">
        <v>0</v>
      </c>
      <c r="J162" s="74">
        <f t="shared" si="17"/>
        <v>3.2</v>
      </c>
      <c r="K162" s="147">
        <f t="shared" si="18"/>
        <v>8406.4</v>
      </c>
      <c r="L162" s="76"/>
    </row>
    <row r="163" spans="1:12" s="3" customFormat="1">
      <c r="A163" s="63" t="str">
        <f>IF(D163&lt;&gt;"",1+MAX($A$8:A162),"")</f>
        <v/>
      </c>
      <c r="B163" s="178"/>
      <c r="C163" s="133" t="s">
        <v>181</v>
      </c>
      <c r="D163" s="69"/>
      <c r="E163" s="69"/>
      <c r="F163" s="70"/>
      <c r="G163" s="71"/>
      <c r="H163" s="72"/>
      <c r="I163" s="72"/>
      <c r="J163" s="74"/>
      <c r="K163" s="147"/>
      <c r="L163" s="76"/>
    </row>
    <row r="164" spans="1:12" s="3" customFormat="1">
      <c r="A164" s="63" t="str">
        <f>IF(D164&lt;&gt;"",1+MAX($A$8:A163),"")</f>
        <v/>
      </c>
      <c r="B164" s="178"/>
      <c r="C164" s="137" t="s">
        <v>144</v>
      </c>
      <c r="D164" s="69"/>
      <c r="E164" s="69"/>
      <c r="F164" s="70"/>
      <c r="G164" s="71"/>
      <c r="H164" s="72"/>
      <c r="I164" s="72"/>
      <c r="J164" s="74"/>
      <c r="K164" s="147"/>
      <c r="L164" s="76"/>
    </row>
    <row r="165" spans="1:12" s="3" customFormat="1">
      <c r="A165" s="63">
        <f>IF(D165&lt;&gt;"",1+MAX($A$8:A164),"")</f>
        <v>101</v>
      </c>
      <c r="B165" s="178"/>
      <c r="C165" s="77" t="s">
        <v>182</v>
      </c>
      <c r="D165" s="69">
        <v>18</v>
      </c>
      <c r="E165" s="69" t="s">
        <v>110</v>
      </c>
      <c r="F165" s="70">
        <f t="shared" ref="F165:F175" si="19">IF(D165=0,"",0)</f>
        <v>0</v>
      </c>
      <c r="G165" s="71">
        <f t="shared" ref="G165:G175" si="20">IF(D165="","",D165+(D165*F165))</f>
        <v>18</v>
      </c>
      <c r="H165" s="72">
        <v>230</v>
      </c>
      <c r="I165" s="72">
        <v>0</v>
      </c>
      <c r="J165" s="74">
        <f t="shared" si="17"/>
        <v>230</v>
      </c>
      <c r="K165" s="147">
        <f t="shared" si="18"/>
        <v>4140</v>
      </c>
      <c r="L165" s="76"/>
    </row>
    <row r="166" spans="1:12" s="3" customFormat="1">
      <c r="A166" s="63">
        <f>IF(D166&lt;&gt;"",1+MAX($A$8:A165),"")</f>
        <v>102</v>
      </c>
      <c r="B166" s="178"/>
      <c r="C166" s="77" t="s">
        <v>183</v>
      </c>
      <c r="D166" s="69">
        <v>97</v>
      </c>
      <c r="E166" s="69" t="s">
        <v>110</v>
      </c>
      <c r="F166" s="70">
        <f t="shared" si="19"/>
        <v>0</v>
      </c>
      <c r="G166" s="71">
        <f t="shared" si="20"/>
        <v>97</v>
      </c>
      <c r="H166" s="72">
        <v>150</v>
      </c>
      <c r="I166" s="72">
        <v>0</v>
      </c>
      <c r="J166" s="74">
        <f t="shared" si="17"/>
        <v>150</v>
      </c>
      <c r="K166" s="147">
        <f t="shared" si="18"/>
        <v>14550</v>
      </c>
      <c r="L166" s="76"/>
    </row>
    <row r="167" spans="1:12" s="3" customFormat="1">
      <c r="A167" s="63">
        <f>IF(D167&lt;&gt;"",1+MAX($A$8:A166),"")</f>
        <v>103</v>
      </c>
      <c r="B167" s="178"/>
      <c r="C167" s="77" t="s">
        <v>184</v>
      </c>
      <c r="D167" s="69">
        <v>2</v>
      </c>
      <c r="E167" s="69" t="s">
        <v>110</v>
      </c>
      <c r="F167" s="70">
        <f t="shared" si="19"/>
        <v>0</v>
      </c>
      <c r="G167" s="71">
        <f t="shared" si="20"/>
        <v>2</v>
      </c>
      <c r="H167" s="72">
        <v>195</v>
      </c>
      <c r="I167" s="72">
        <v>0</v>
      </c>
      <c r="J167" s="74">
        <f t="shared" si="17"/>
        <v>195</v>
      </c>
      <c r="K167" s="147">
        <f t="shared" si="18"/>
        <v>390</v>
      </c>
      <c r="L167" s="76"/>
    </row>
    <row r="168" spans="1:12" s="3" customFormat="1">
      <c r="A168" s="63">
        <f>IF(D168&lt;&gt;"",1+MAX($A$8:A167),"")</f>
        <v>104</v>
      </c>
      <c r="B168" s="178"/>
      <c r="C168" s="77" t="s">
        <v>185</v>
      </c>
      <c r="D168" s="69">
        <v>2</v>
      </c>
      <c r="E168" s="69" t="s">
        <v>110</v>
      </c>
      <c r="F168" s="70">
        <f t="shared" si="19"/>
        <v>0</v>
      </c>
      <c r="G168" s="71">
        <f t="shared" si="20"/>
        <v>2</v>
      </c>
      <c r="H168" s="72">
        <v>155</v>
      </c>
      <c r="I168" s="72">
        <v>0</v>
      </c>
      <c r="J168" s="74">
        <f t="shared" si="17"/>
        <v>155</v>
      </c>
      <c r="K168" s="147">
        <f t="shared" si="18"/>
        <v>310</v>
      </c>
      <c r="L168" s="76"/>
    </row>
    <row r="169" spans="1:12" s="3" customFormat="1">
      <c r="A169" s="63">
        <f>IF(D169&lt;&gt;"",1+MAX($A$8:A168),"")</f>
        <v>105</v>
      </c>
      <c r="B169" s="178"/>
      <c r="C169" s="77" t="s">
        <v>186</v>
      </c>
      <c r="D169" s="69">
        <v>12</v>
      </c>
      <c r="E169" s="69" t="s">
        <v>110</v>
      </c>
      <c r="F169" s="70">
        <f t="shared" si="19"/>
        <v>0</v>
      </c>
      <c r="G169" s="71">
        <f t="shared" si="20"/>
        <v>12</v>
      </c>
      <c r="H169" s="72">
        <v>240</v>
      </c>
      <c r="I169" s="72">
        <v>0</v>
      </c>
      <c r="J169" s="74">
        <f t="shared" si="17"/>
        <v>240</v>
      </c>
      <c r="K169" s="147">
        <f t="shared" si="18"/>
        <v>2880</v>
      </c>
      <c r="L169" s="76"/>
    </row>
    <row r="170" spans="1:12" s="3" customFormat="1">
      <c r="A170" s="63">
        <f>IF(D170&lt;&gt;"",1+MAX($A$8:A169),"")</f>
        <v>106</v>
      </c>
      <c r="B170" s="178"/>
      <c r="C170" s="77" t="s">
        <v>187</v>
      </c>
      <c r="D170" s="69">
        <v>8</v>
      </c>
      <c r="E170" s="69" t="s">
        <v>110</v>
      </c>
      <c r="F170" s="70">
        <f t="shared" si="19"/>
        <v>0</v>
      </c>
      <c r="G170" s="71">
        <f t="shared" si="20"/>
        <v>8</v>
      </c>
      <c r="H170" s="72">
        <v>180</v>
      </c>
      <c r="I170" s="72">
        <v>0</v>
      </c>
      <c r="J170" s="74">
        <f t="shared" si="17"/>
        <v>180</v>
      </c>
      <c r="K170" s="147">
        <f t="shared" si="18"/>
        <v>1440</v>
      </c>
      <c r="L170" s="76"/>
    </row>
    <row r="171" spans="1:12" s="3" customFormat="1">
      <c r="A171" s="63">
        <f>IF(D171&lt;&gt;"",1+MAX($A$8:A170),"")</f>
        <v>107</v>
      </c>
      <c r="B171" s="178"/>
      <c r="C171" s="77" t="s">
        <v>188</v>
      </c>
      <c r="D171" s="69">
        <v>18</v>
      </c>
      <c r="E171" s="69" t="s">
        <v>110</v>
      </c>
      <c r="F171" s="70">
        <f t="shared" si="19"/>
        <v>0</v>
      </c>
      <c r="G171" s="71">
        <f t="shared" si="20"/>
        <v>18</v>
      </c>
      <c r="H171" s="72">
        <v>250</v>
      </c>
      <c r="I171" s="72">
        <v>0</v>
      </c>
      <c r="J171" s="74">
        <f t="shared" si="17"/>
        <v>250</v>
      </c>
      <c r="K171" s="147">
        <f t="shared" si="18"/>
        <v>4500</v>
      </c>
      <c r="L171" s="76"/>
    </row>
    <row r="172" spans="1:12" s="3" customFormat="1">
      <c r="A172" s="63">
        <f>IF(D172&lt;&gt;"",1+MAX($A$8:A171),"")</f>
        <v>108</v>
      </c>
      <c r="B172" s="178"/>
      <c r="C172" s="77" t="s">
        <v>189</v>
      </c>
      <c r="D172" s="69">
        <v>32</v>
      </c>
      <c r="E172" s="69" t="s">
        <v>110</v>
      </c>
      <c r="F172" s="70">
        <f t="shared" si="19"/>
        <v>0</v>
      </c>
      <c r="G172" s="71">
        <f t="shared" si="20"/>
        <v>32</v>
      </c>
      <c r="H172" s="72">
        <v>240</v>
      </c>
      <c r="I172" s="72">
        <v>0</v>
      </c>
      <c r="J172" s="74">
        <f t="shared" si="17"/>
        <v>240</v>
      </c>
      <c r="K172" s="147">
        <f t="shared" si="18"/>
        <v>7680</v>
      </c>
      <c r="L172" s="76"/>
    </row>
    <row r="173" spans="1:12" s="3" customFormat="1">
      <c r="A173" s="63">
        <f>IF(D173&lt;&gt;"",1+MAX($A$8:A172),"")</f>
        <v>109</v>
      </c>
      <c r="B173" s="178"/>
      <c r="C173" s="77" t="s">
        <v>190</v>
      </c>
      <c r="D173" s="69">
        <v>18</v>
      </c>
      <c r="E173" s="69" t="s">
        <v>110</v>
      </c>
      <c r="F173" s="70">
        <f t="shared" si="19"/>
        <v>0</v>
      </c>
      <c r="G173" s="71">
        <f t="shared" si="20"/>
        <v>18</v>
      </c>
      <c r="H173" s="72">
        <v>200</v>
      </c>
      <c r="I173" s="72">
        <v>0</v>
      </c>
      <c r="J173" s="74">
        <f t="shared" si="17"/>
        <v>200</v>
      </c>
      <c r="K173" s="147">
        <f t="shared" si="18"/>
        <v>3600</v>
      </c>
      <c r="L173" s="76"/>
    </row>
    <row r="174" spans="1:12" s="3" customFormat="1">
      <c r="A174" s="63">
        <f>IF(D174&lt;&gt;"",1+MAX($A$8:A173),"")</f>
        <v>110</v>
      </c>
      <c r="B174" s="178"/>
      <c r="C174" s="77" t="s">
        <v>191</v>
      </c>
      <c r="D174" s="69">
        <v>25</v>
      </c>
      <c r="E174" s="69" t="s">
        <v>110</v>
      </c>
      <c r="F174" s="70">
        <f t="shared" si="19"/>
        <v>0</v>
      </c>
      <c r="G174" s="71">
        <f t="shared" si="20"/>
        <v>25</v>
      </c>
      <c r="H174" s="72">
        <v>180</v>
      </c>
      <c r="I174" s="72">
        <v>0</v>
      </c>
      <c r="J174" s="74">
        <f t="shared" si="17"/>
        <v>180</v>
      </c>
      <c r="K174" s="147">
        <f t="shared" si="18"/>
        <v>4500</v>
      </c>
      <c r="L174" s="76"/>
    </row>
    <row r="175" spans="1:12" s="3" customFormat="1">
      <c r="A175" s="63">
        <f>IF(D175&lt;&gt;"",1+MAX($A$8:A174),"")</f>
        <v>111</v>
      </c>
      <c r="B175" s="178"/>
      <c r="C175" s="77" t="s">
        <v>192</v>
      </c>
      <c r="D175" s="69">
        <v>16</v>
      </c>
      <c r="E175" s="69" t="s">
        <v>110</v>
      </c>
      <c r="F175" s="70">
        <f t="shared" si="19"/>
        <v>0</v>
      </c>
      <c r="G175" s="71">
        <f t="shared" si="20"/>
        <v>16</v>
      </c>
      <c r="H175" s="72">
        <v>150</v>
      </c>
      <c r="I175" s="72">
        <v>0</v>
      </c>
      <c r="J175" s="74">
        <f t="shared" si="17"/>
        <v>150</v>
      </c>
      <c r="K175" s="147">
        <f t="shared" si="18"/>
        <v>2400</v>
      </c>
      <c r="L175" s="76"/>
    </row>
    <row r="176" spans="1:12" s="3" customFormat="1">
      <c r="A176" s="63" t="str">
        <f>IF(D176&lt;&gt;"",1+MAX($A$8:A175),"")</f>
        <v/>
      </c>
      <c r="B176" s="178"/>
      <c r="C176" s="143" t="s">
        <v>193</v>
      </c>
      <c r="D176" s="69"/>
      <c r="E176" s="69"/>
      <c r="F176" s="70"/>
      <c r="G176" s="71"/>
      <c r="H176" s="72"/>
      <c r="I176" s="72"/>
      <c r="J176" s="74"/>
      <c r="K176" s="147"/>
      <c r="L176" s="76"/>
    </row>
    <row r="177" spans="1:12" s="3" customFormat="1">
      <c r="A177" s="63">
        <f>IF(D177&lt;&gt;"",1+MAX($A$8:A176),"")</f>
        <v>112</v>
      </c>
      <c r="B177" s="178"/>
      <c r="C177" s="77" t="s">
        <v>194</v>
      </c>
      <c r="D177" s="69">
        <v>740</v>
      </c>
      <c r="E177" s="69" t="s">
        <v>110</v>
      </c>
      <c r="F177" s="70">
        <f>IF(D177=0,"",0)</f>
        <v>0</v>
      </c>
      <c r="G177" s="71">
        <f>IF(D177="","",D177+(D177*F177))</f>
        <v>740</v>
      </c>
      <c r="H177" s="72">
        <v>4.5</v>
      </c>
      <c r="I177" s="72">
        <v>0</v>
      </c>
      <c r="J177" s="74">
        <f t="shared" si="17"/>
        <v>4.5</v>
      </c>
      <c r="K177" s="147">
        <f t="shared" si="18"/>
        <v>3330</v>
      </c>
      <c r="L177" s="76"/>
    </row>
    <row r="178" spans="1:12" s="3" customFormat="1">
      <c r="A178" s="63" t="str">
        <f>IF(D178&lt;&gt;"",1+MAX($A$8:A177),"")</f>
        <v/>
      </c>
      <c r="B178" s="178"/>
      <c r="C178" s="137" t="s">
        <v>151</v>
      </c>
      <c r="D178" s="69"/>
      <c r="E178" s="69"/>
      <c r="F178" s="70"/>
      <c r="G178" s="71"/>
      <c r="H178" s="72"/>
      <c r="I178" s="72"/>
      <c r="J178" s="74"/>
      <c r="K178" s="147"/>
      <c r="L178" s="76"/>
    </row>
    <row r="179" spans="1:12" s="3" customFormat="1">
      <c r="A179" s="63">
        <f>IF(D179&lt;&gt;"",1+MAX($A$8:A178),"")</f>
        <v>113</v>
      </c>
      <c r="B179" s="178"/>
      <c r="C179" s="77" t="s">
        <v>182</v>
      </c>
      <c r="D179" s="69">
        <v>6</v>
      </c>
      <c r="E179" s="69" t="s">
        <v>110</v>
      </c>
      <c r="F179" s="70">
        <f>IF(D179=0,"",0)</f>
        <v>0</v>
      </c>
      <c r="G179" s="71">
        <f>IF(D179="","",D179+(D179*F179))</f>
        <v>6</v>
      </c>
      <c r="H179" s="72">
        <v>230</v>
      </c>
      <c r="I179" s="72">
        <v>0</v>
      </c>
      <c r="J179" s="74">
        <f t="shared" si="17"/>
        <v>230</v>
      </c>
      <c r="K179" s="147">
        <f t="shared" si="18"/>
        <v>1380</v>
      </c>
      <c r="L179" s="76"/>
    </row>
    <row r="180" spans="1:12" s="3" customFormat="1">
      <c r="A180" s="63">
        <f>IF(D180&lt;&gt;"",1+MAX($A$8:A179),"")</f>
        <v>114</v>
      </c>
      <c r="B180" s="178"/>
      <c r="C180" s="77" t="s">
        <v>183</v>
      </c>
      <c r="D180" s="69">
        <v>35</v>
      </c>
      <c r="E180" s="69" t="s">
        <v>110</v>
      </c>
      <c r="F180" s="70">
        <f>IF(D180=0,"",0)</f>
        <v>0</v>
      </c>
      <c r="G180" s="71">
        <f>IF(D180="","",D180+(D180*F180))</f>
        <v>35</v>
      </c>
      <c r="H180" s="72">
        <v>150</v>
      </c>
      <c r="I180" s="72">
        <v>0</v>
      </c>
      <c r="J180" s="74">
        <f t="shared" si="17"/>
        <v>150</v>
      </c>
      <c r="K180" s="147">
        <f t="shared" si="18"/>
        <v>5250</v>
      </c>
      <c r="L180" s="76"/>
    </row>
    <row r="181" spans="1:12" s="3" customFormat="1">
      <c r="A181" s="63">
        <f>IF(D181&lt;&gt;"",1+MAX($A$8:A180),"")</f>
        <v>115</v>
      </c>
      <c r="B181" s="178"/>
      <c r="C181" s="77" t="s">
        <v>195</v>
      </c>
      <c r="D181" s="69">
        <v>3</v>
      </c>
      <c r="E181" s="69" t="s">
        <v>110</v>
      </c>
      <c r="F181" s="70">
        <f>IF(D181=0,"",0)</f>
        <v>0</v>
      </c>
      <c r="G181" s="71">
        <f>IF(D181="","",D181+(D181*F181))</f>
        <v>3</v>
      </c>
      <c r="H181" s="72">
        <v>220</v>
      </c>
      <c r="I181" s="72">
        <v>0</v>
      </c>
      <c r="J181" s="74">
        <f t="shared" si="17"/>
        <v>220</v>
      </c>
      <c r="K181" s="147">
        <f t="shared" si="18"/>
        <v>660</v>
      </c>
      <c r="L181" s="76"/>
    </row>
    <row r="182" spans="1:12" s="3" customFormat="1">
      <c r="A182" s="63" t="str">
        <f>IF(D182&lt;&gt;"",1+MAX($A$8:A181),"")</f>
        <v/>
      </c>
      <c r="B182" s="178"/>
      <c r="C182" s="143" t="s">
        <v>193</v>
      </c>
      <c r="D182" s="69"/>
      <c r="E182" s="69"/>
      <c r="F182" s="70"/>
      <c r="G182" s="71"/>
      <c r="H182" s="72"/>
      <c r="I182" s="72"/>
      <c r="J182" s="74"/>
      <c r="K182" s="147"/>
      <c r="L182" s="76"/>
    </row>
    <row r="183" spans="1:12" s="3" customFormat="1">
      <c r="A183" s="63">
        <f>IF(D183&lt;&gt;"",1+MAX($A$8:A182),"")</f>
        <v>116</v>
      </c>
      <c r="B183" s="178"/>
      <c r="C183" s="77" t="s">
        <v>194</v>
      </c>
      <c r="D183" s="69">
        <v>147</v>
      </c>
      <c r="E183" s="69" t="s">
        <v>110</v>
      </c>
      <c r="F183" s="70">
        <f>IF(D183=0,"",0)</f>
        <v>0</v>
      </c>
      <c r="G183" s="71">
        <f>IF(D183="","",D183+(D183*F183))</f>
        <v>147</v>
      </c>
      <c r="H183" s="72">
        <v>4.5</v>
      </c>
      <c r="I183" s="72">
        <v>0</v>
      </c>
      <c r="J183" s="74">
        <f t="shared" si="17"/>
        <v>4.5</v>
      </c>
      <c r="K183" s="147">
        <f t="shared" si="18"/>
        <v>661.5</v>
      </c>
      <c r="L183" s="76"/>
    </row>
    <row r="184" spans="1:12" s="3" customFormat="1">
      <c r="A184" s="63" t="str">
        <f>IF(D184&lt;&gt;"",1+MAX($A$8:A183),"")</f>
        <v/>
      </c>
      <c r="B184" s="178"/>
      <c r="C184" s="133" t="s">
        <v>196</v>
      </c>
      <c r="D184" s="69"/>
      <c r="E184" s="69"/>
      <c r="F184" s="70"/>
      <c r="G184" s="71"/>
      <c r="H184" s="72"/>
      <c r="I184" s="72"/>
      <c r="J184" s="74"/>
      <c r="K184" s="147"/>
      <c r="L184" s="76"/>
    </row>
    <row r="185" spans="1:12" s="3" customFormat="1">
      <c r="A185" s="63" t="str">
        <f>IF(D185&lt;&gt;"",1+MAX($A$8:A184),"")</f>
        <v/>
      </c>
      <c r="B185" s="178"/>
      <c r="C185" s="137" t="s">
        <v>144</v>
      </c>
      <c r="D185" s="69"/>
      <c r="E185" s="69"/>
      <c r="F185" s="70"/>
      <c r="G185" s="71"/>
      <c r="H185" s="72"/>
      <c r="I185" s="72"/>
      <c r="J185" s="74"/>
      <c r="K185" s="147"/>
      <c r="L185" s="76"/>
    </row>
    <row r="186" spans="1:12" s="3" customFormat="1">
      <c r="A186" s="63">
        <f>IF(D186&lt;&gt;"",1+MAX($A$8:A185),"")</f>
        <v>117</v>
      </c>
      <c r="B186" s="178"/>
      <c r="C186" s="77" t="s">
        <v>197</v>
      </c>
      <c r="D186" s="69">
        <v>786</v>
      </c>
      <c r="E186" s="69" t="s">
        <v>110</v>
      </c>
      <c r="F186" s="70">
        <f>IF(D186=0,"",0)</f>
        <v>0</v>
      </c>
      <c r="G186" s="71">
        <f>IF(D186="","",D186+(D186*F186))</f>
        <v>786</v>
      </c>
      <c r="H186" s="72">
        <v>5</v>
      </c>
      <c r="I186" s="72">
        <v>0</v>
      </c>
      <c r="J186" s="74">
        <f t="shared" si="17"/>
        <v>5</v>
      </c>
      <c r="K186" s="147">
        <f t="shared" si="18"/>
        <v>3930</v>
      </c>
      <c r="L186" s="76"/>
    </row>
    <row r="187" spans="1:12" s="3" customFormat="1">
      <c r="A187" s="63">
        <f>IF(D187&lt;&gt;"",1+MAX($A$8:A186),"")</f>
        <v>118</v>
      </c>
      <c r="B187" s="178"/>
      <c r="C187" s="77" t="s">
        <v>198</v>
      </c>
      <c r="D187" s="69">
        <v>138</v>
      </c>
      <c r="E187" s="69" t="s">
        <v>110</v>
      </c>
      <c r="F187" s="70">
        <f>IF(D187=0,"",0)</f>
        <v>0</v>
      </c>
      <c r="G187" s="71">
        <f>IF(D187="","",D187+(D187*F187))</f>
        <v>138</v>
      </c>
      <c r="H187" s="72">
        <v>5</v>
      </c>
      <c r="I187" s="72">
        <v>0</v>
      </c>
      <c r="J187" s="74">
        <f t="shared" si="17"/>
        <v>5</v>
      </c>
      <c r="K187" s="147">
        <f t="shared" si="18"/>
        <v>690</v>
      </c>
      <c r="L187" s="76"/>
    </row>
    <row r="188" spans="1:12" s="3" customFormat="1">
      <c r="A188" s="63" t="str">
        <f>IF(D188&lt;&gt;"",1+MAX($A$8:A187),"")</f>
        <v/>
      </c>
      <c r="B188" s="178"/>
      <c r="C188" s="137" t="s">
        <v>151</v>
      </c>
      <c r="D188" s="69"/>
      <c r="E188" s="69"/>
      <c r="F188" s="70"/>
      <c r="G188" s="71"/>
      <c r="H188" s="72"/>
      <c r="I188" s="72"/>
      <c r="J188" s="74"/>
      <c r="K188" s="147"/>
      <c r="L188" s="76"/>
    </row>
    <row r="189" spans="1:12" s="3" customFormat="1">
      <c r="A189" s="63">
        <f>IF(D189&lt;&gt;"",1+MAX($A$8:A188),"")</f>
        <v>119</v>
      </c>
      <c r="B189" s="178"/>
      <c r="C189" s="77" t="s">
        <v>197</v>
      </c>
      <c r="D189" s="69">
        <v>267</v>
      </c>
      <c r="E189" s="69" t="s">
        <v>110</v>
      </c>
      <c r="F189" s="70">
        <f>IF(D189=0,"",0)</f>
        <v>0</v>
      </c>
      <c r="G189" s="71">
        <f>IF(D189="","",D189+(D189*F189))</f>
        <v>267</v>
      </c>
      <c r="H189" s="72">
        <v>5</v>
      </c>
      <c r="I189" s="72">
        <v>0</v>
      </c>
      <c r="J189" s="74">
        <f t="shared" si="17"/>
        <v>5</v>
      </c>
      <c r="K189" s="147">
        <f t="shared" si="18"/>
        <v>1335</v>
      </c>
      <c r="L189" s="76"/>
    </row>
    <row r="190" spans="1:12" s="3" customFormat="1">
      <c r="A190" s="63">
        <f>IF(D190&lt;&gt;"",1+MAX($A$8:A189),"")</f>
        <v>120</v>
      </c>
      <c r="B190" s="179"/>
      <c r="C190" s="77" t="s">
        <v>198</v>
      </c>
      <c r="D190" s="69">
        <v>216</v>
      </c>
      <c r="E190" s="69" t="s">
        <v>110</v>
      </c>
      <c r="F190" s="70">
        <f>IF(D190=0,"",0)</f>
        <v>0</v>
      </c>
      <c r="G190" s="71">
        <f>IF(D190="","",D190+(D190*F190))</f>
        <v>216</v>
      </c>
      <c r="H190" s="72">
        <v>5</v>
      </c>
      <c r="I190" s="72">
        <v>0</v>
      </c>
      <c r="J190" s="74">
        <f t="shared" si="17"/>
        <v>5</v>
      </c>
      <c r="K190" s="147">
        <f t="shared" si="18"/>
        <v>1080</v>
      </c>
      <c r="L190" s="76"/>
    </row>
    <row r="191" spans="1:12" s="3" customFormat="1">
      <c r="A191" s="63" t="str">
        <f>IF(D191&lt;&gt;"",1+MAX($A$8:A190),"")</f>
        <v/>
      </c>
      <c r="B191" s="52"/>
      <c r="C191" s="64"/>
      <c r="D191" s="65"/>
      <c r="E191" s="65"/>
      <c r="F191" s="59"/>
      <c r="G191" s="57"/>
      <c r="H191" s="60"/>
      <c r="I191" s="61"/>
      <c r="J191" s="62"/>
      <c r="K191" s="115"/>
      <c r="L191" s="53"/>
    </row>
    <row r="192" spans="1:12" s="3" customFormat="1">
      <c r="A192" s="63" t="str">
        <f>IF(D192&lt;&gt;"",1+MAX($A$8:A191),"")</f>
        <v/>
      </c>
      <c r="B192" s="223" t="s">
        <v>36</v>
      </c>
      <c r="C192" s="219"/>
      <c r="D192" s="219"/>
      <c r="E192" s="219"/>
      <c r="F192" s="220"/>
      <c r="G192" s="220"/>
      <c r="H192" s="220"/>
      <c r="I192" s="220"/>
      <c r="J192" s="220"/>
      <c r="K192" s="224"/>
      <c r="L192" s="225">
        <f>SUM(K193:K227)</f>
        <v>99561.4</v>
      </c>
    </row>
    <row r="193" spans="1:12" s="3" customFormat="1">
      <c r="A193" s="63" t="str">
        <f>IF(D193&lt;&gt;"",1+MAX($A$8:A192),"")</f>
        <v/>
      </c>
      <c r="B193" s="129"/>
      <c r="C193" s="130"/>
      <c r="D193" s="131"/>
      <c r="E193" s="132"/>
      <c r="F193" s="148"/>
      <c r="G193" s="149"/>
      <c r="H193" s="132"/>
      <c r="I193" s="132"/>
      <c r="J193" s="150"/>
      <c r="K193" s="124"/>
      <c r="L193" s="76"/>
    </row>
    <row r="194" spans="1:12" s="3" customFormat="1">
      <c r="A194" s="63" t="str">
        <f>IF(D194&lt;&gt;"",1+MAX($A$8:A193),"")</f>
        <v/>
      </c>
      <c r="B194" s="180" t="s">
        <v>370</v>
      </c>
      <c r="C194" s="151" t="s">
        <v>139</v>
      </c>
      <c r="D194" s="69"/>
      <c r="E194" s="69"/>
      <c r="F194" s="70"/>
      <c r="G194" s="71"/>
      <c r="H194" s="134"/>
      <c r="I194" s="73"/>
      <c r="J194" s="74"/>
      <c r="K194" s="75"/>
      <c r="L194" s="76"/>
    </row>
    <row r="195" spans="1:12" s="3" customFormat="1">
      <c r="A195" s="63">
        <f>IF(D195&lt;&gt;"",1+MAX($A$8:A194),"")</f>
        <v>121</v>
      </c>
      <c r="B195" s="178"/>
      <c r="C195" s="77" t="s">
        <v>199</v>
      </c>
      <c r="D195" s="69">
        <v>1602</v>
      </c>
      <c r="E195" s="69" t="s">
        <v>87</v>
      </c>
      <c r="F195" s="70">
        <f>IF(D195=0,"",0)</f>
        <v>0</v>
      </c>
      <c r="G195" s="71">
        <f>IF(D195="","",D195+(D195*F195))</f>
        <v>1602</v>
      </c>
      <c r="H195" s="72">
        <v>2.1</v>
      </c>
      <c r="I195" s="73">
        <v>0</v>
      </c>
      <c r="J195" s="74">
        <f t="shared" ref="J195" si="21">H195+I195</f>
        <v>2.1</v>
      </c>
      <c r="K195" s="75">
        <f t="shared" ref="K195" si="22">J195*G195</f>
        <v>3364.2000000000003</v>
      </c>
      <c r="L195" s="76"/>
    </row>
    <row r="196" spans="1:12" s="3" customFormat="1">
      <c r="A196" s="63">
        <f>IF(D196&lt;&gt;"",1+MAX($A$8:A195),"")</f>
        <v>122</v>
      </c>
      <c r="B196" s="178"/>
      <c r="C196" s="77" t="s">
        <v>200</v>
      </c>
      <c r="D196" s="69">
        <v>910</v>
      </c>
      <c r="E196" s="69" t="s">
        <v>87</v>
      </c>
      <c r="F196" s="70">
        <f>IF(D196=0,"",0)</f>
        <v>0</v>
      </c>
      <c r="G196" s="71">
        <f>IF(D196="","",D196+(D196*F196))</f>
        <v>910</v>
      </c>
      <c r="H196" s="72">
        <v>1.85</v>
      </c>
      <c r="I196" s="73">
        <v>0</v>
      </c>
      <c r="J196" s="74">
        <f t="shared" ref="J196:J219" si="23">H196+I196</f>
        <v>1.85</v>
      </c>
      <c r="K196" s="75">
        <f t="shared" ref="K196:K219" si="24">J196*G196</f>
        <v>1683.5</v>
      </c>
      <c r="L196" s="76"/>
    </row>
    <row r="197" spans="1:12" s="3" customFormat="1">
      <c r="A197" s="63" t="str">
        <f>IF(D197&lt;&gt;"",1+MAX($A$8:A196),"")</f>
        <v/>
      </c>
      <c r="B197" s="178"/>
      <c r="C197" s="151" t="s">
        <v>201</v>
      </c>
      <c r="D197" s="69"/>
      <c r="E197" s="69"/>
      <c r="F197" s="70"/>
      <c r="G197" s="71"/>
      <c r="H197" s="72"/>
      <c r="I197" s="73"/>
      <c r="J197" s="74"/>
      <c r="K197" s="75"/>
      <c r="L197" s="76"/>
    </row>
    <row r="198" spans="1:12" s="3" customFormat="1">
      <c r="A198" s="63">
        <f>IF(D198&lt;&gt;"",1+MAX($A$8:A197),"")</f>
        <v>123</v>
      </c>
      <c r="B198" s="178"/>
      <c r="C198" s="68" t="s">
        <v>202</v>
      </c>
      <c r="D198" s="69">
        <v>4781</v>
      </c>
      <c r="E198" s="69" t="s">
        <v>87</v>
      </c>
      <c r="F198" s="70">
        <f>IF(D198=0,"",0)</f>
        <v>0</v>
      </c>
      <c r="G198" s="71">
        <f>IF(D198="","",D198+(D198*F198))</f>
        <v>4781</v>
      </c>
      <c r="H198" s="72">
        <v>2.2000000000000002</v>
      </c>
      <c r="I198" s="73">
        <v>0</v>
      </c>
      <c r="J198" s="74">
        <f t="shared" si="23"/>
        <v>2.2000000000000002</v>
      </c>
      <c r="K198" s="75">
        <f t="shared" si="24"/>
        <v>10518.2</v>
      </c>
      <c r="L198" s="76"/>
    </row>
    <row r="199" spans="1:12" s="3" customFormat="1">
      <c r="A199" s="63">
        <f>IF(D199&lt;&gt;"",1+MAX($A$8:A198),"")</f>
        <v>124</v>
      </c>
      <c r="B199" s="178"/>
      <c r="C199" s="68" t="s">
        <v>203</v>
      </c>
      <c r="D199" s="69">
        <v>519</v>
      </c>
      <c r="E199" s="69" t="s">
        <v>110</v>
      </c>
      <c r="F199" s="70">
        <f>IF(D199=0,"",0)</f>
        <v>0</v>
      </c>
      <c r="G199" s="71">
        <f>IF(D199="","",D199+(D199*F199))</f>
        <v>519</v>
      </c>
      <c r="H199" s="72">
        <v>1.8</v>
      </c>
      <c r="I199" s="73">
        <v>0</v>
      </c>
      <c r="J199" s="74">
        <f t="shared" si="23"/>
        <v>1.8</v>
      </c>
      <c r="K199" s="75">
        <f t="shared" si="24"/>
        <v>934.2</v>
      </c>
      <c r="L199" s="76"/>
    </row>
    <row r="200" spans="1:12" s="3" customFormat="1">
      <c r="A200" s="63">
        <f>IF(D200&lt;&gt;"",1+MAX($A$8:A199),"")</f>
        <v>125</v>
      </c>
      <c r="B200" s="178"/>
      <c r="C200" s="68" t="s">
        <v>204</v>
      </c>
      <c r="D200" s="69">
        <v>552</v>
      </c>
      <c r="E200" s="69" t="s">
        <v>110</v>
      </c>
      <c r="F200" s="70">
        <f>IF(D200=0,"",0)</f>
        <v>0</v>
      </c>
      <c r="G200" s="71">
        <f>IF(D200="","",D200+(D200*F200))</f>
        <v>552</v>
      </c>
      <c r="H200" s="72">
        <v>1.5</v>
      </c>
      <c r="I200" s="73">
        <v>0</v>
      </c>
      <c r="J200" s="74">
        <f t="shared" si="23"/>
        <v>1.5</v>
      </c>
      <c r="K200" s="75">
        <f t="shared" si="24"/>
        <v>828</v>
      </c>
      <c r="L200" s="76"/>
    </row>
    <row r="201" spans="1:12" s="3" customFormat="1">
      <c r="A201" s="63" t="str">
        <f>IF(D201&lt;&gt;"",1+MAX($A$8:A200),"")</f>
        <v/>
      </c>
      <c r="B201" s="178"/>
      <c r="C201" s="137" t="s">
        <v>205</v>
      </c>
      <c r="D201" s="69"/>
      <c r="E201" s="69"/>
      <c r="F201" s="70"/>
      <c r="G201" s="71"/>
      <c r="H201" s="72"/>
      <c r="I201" s="73"/>
      <c r="J201" s="74"/>
      <c r="K201" s="75"/>
      <c r="L201" s="76"/>
    </row>
    <row r="202" spans="1:12" s="3" customFormat="1">
      <c r="A202" s="63">
        <f>IF(D202&lt;&gt;"",1+MAX($A$8:A201),"")</f>
        <v>126</v>
      </c>
      <c r="B202" s="178"/>
      <c r="C202" s="68" t="s">
        <v>206</v>
      </c>
      <c r="D202" s="69">
        <v>325</v>
      </c>
      <c r="E202" s="69" t="s">
        <v>110</v>
      </c>
      <c r="F202" s="70">
        <f t="shared" ref="F202:F207" si="25">IF(D202=0,"",0)</f>
        <v>0</v>
      </c>
      <c r="G202" s="71">
        <f t="shared" ref="G202:G207" si="26">IF(D202="","",D202+(D202*F202))</f>
        <v>325</v>
      </c>
      <c r="H202" s="72">
        <v>6.1</v>
      </c>
      <c r="I202" s="73">
        <v>0</v>
      </c>
      <c r="J202" s="74">
        <f t="shared" si="23"/>
        <v>6.1</v>
      </c>
      <c r="K202" s="75">
        <f t="shared" si="24"/>
        <v>1982.4999999999998</v>
      </c>
      <c r="L202" s="76"/>
    </row>
    <row r="203" spans="1:12" s="3" customFormat="1">
      <c r="A203" s="63">
        <f>IF(D203&lt;&gt;"",1+MAX($A$8:A202),"")</f>
        <v>127</v>
      </c>
      <c r="B203" s="178"/>
      <c r="C203" s="68" t="s">
        <v>207</v>
      </c>
      <c r="D203" s="69">
        <v>328</v>
      </c>
      <c r="E203" s="69" t="s">
        <v>110</v>
      </c>
      <c r="F203" s="70">
        <f t="shared" si="25"/>
        <v>0</v>
      </c>
      <c r="G203" s="71">
        <f t="shared" si="26"/>
        <v>328</v>
      </c>
      <c r="H203" s="72">
        <v>6.1</v>
      </c>
      <c r="I203" s="73">
        <v>0</v>
      </c>
      <c r="J203" s="74">
        <f t="shared" si="23"/>
        <v>6.1</v>
      </c>
      <c r="K203" s="75">
        <f t="shared" si="24"/>
        <v>2000.8</v>
      </c>
      <c r="L203" s="76"/>
    </row>
    <row r="204" spans="1:12" s="3" customFormat="1">
      <c r="A204" s="63">
        <f>IF(D204&lt;&gt;"",1+MAX($A$8:A203),"")</f>
        <v>128</v>
      </c>
      <c r="B204" s="178"/>
      <c r="C204" s="68" t="s">
        <v>208</v>
      </c>
      <c r="D204" s="69">
        <v>224</v>
      </c>
      <c r="E204" s="69" t="s">
        <v>110</v>
      </c>
      <c r="F204" s="70">
        <f t="shared" si="25"/>
        <v>0</v>
      </c>
      <c r="G204" s="71">
        <f t="shared" si="26"/>
        <v>224</v>
      </c>
      <c r="H204" s="72">
        <v>6.1</v>
      </c>
      <c r="I204" s="73">
        <v>0</v>
      </c>
      <c r="J204" s="74">
        <f t="shared" si="23"/>
        <v>6.1</v>
      </c>
      <c r="K204" s="75">
        <f t="shared" si="24"/>
        <v>1366.3999999999999</v>
      </c>
      <c r="L204" s="76"/>
    </row>
    <row r="205" spans="1:12" s="3" customFormat="1">
      <c r="A205" s="63">
        <f>IF(D205&lt;&gt;"",1+MAX($A$8:A204),"")</f>
        <v>129</v>
      </c>
      <c r="B205" s="178"/>
      <c r="C205" s="68" t="s">
        <v>209</v>
      </c>
      <c r="D205" s="69">
        <v>100</v>
      </c>
      <c r="E205" s="69" t="s">
        <v>110</v>
      </c>
      <c r="F205" s="70">
        <f t="shared" si="25"/>
        <v>0</v>
      </c>
      <c r="G205" s="71">
        <f t="shared" si="26"/>
        <v>100</v>
      </c>
      <c r="H205" s="72">
        <v>6.1</v>
      </c>
      <c r="I205" s="73">
        <v>0</v>
      </c>
      <c r="J205" s="74">
        <f t="shared" si="23"/>
        <v>6.1</v>
      </c>
      <c r="K205" s="75">
        <f t="shared" si="24"/>
        <v>610</v>
      </c>
      <c r="L205" s="76"/>
    </row>
    <row r="206" spans="1:12" s="3" customFormat="1">
      <c r="A206" s="63">
        <f>IF(D206&lt;&gt;"",1+MAX($A$8:A205),"")</f>
        <v>130</v>
      </c>
      <c r="B206" s="178"/>
      <c r="C206" s="68" t="s">
        <v>210</v>
      </c>
      <c r="D206" s="69">
        <v>100</v>
      </c>
      <c r="E206" s="69" t="s">
        <v>110</v>
      </c>
      <c r="F206" s="70">
        <f t="shared" si="25"/>
        <v>0</v>
      </c>
      <c r="G206" s="71">
        <f t="shared" si="26"/>
        <v>100</v>
      </c>
      <c r="H206" s="72">
        <v>5.2</v>
      </c>
      <c r="I206" s="73">
        <v>0</v>
      </c>
      <c r="J206" s="74">
        <f t="shared" si="23"/>
        <v>5.2</v>
      </c>
      <c r="K206" s="75">
        <f t="shared" si="24"/>
        <v>520</v>
      </c>
      <c r="L206" s="76"/>
    </row>
    <row r="207" spans="1:12" s="3" customFormat="1">
      <c r="A207" s="63">
        <f>IF(D207&lt;&gt;"",1+MAX($A$8:A206),"")</f>
        <v>131</v>
      </c>
      <c r="B207" s="178"/>
      <c r="C207" s="68" t="s">
        <v>211</v>
      </c>
      <c r="D207" s="69">
        <v>100</v>
      </c>
      <c r="E207" s="69" t="s">
        <v>110</v>
      </c>
      <c r="F207" s="70">
        <f t="shared" si="25"/>
        <v>0</v>
      </c>
      <c r="G207" s="71">
        <f t="shared" si="26"/>
        <v>100</v>
      </c>
      <c r="H207" s="72">
        <v>5.8</v>
      </c>
      <c r="I207" s="73">
        <v>0</v>
      </c>
      <c r="J207" s="74">
        <f t="shared" si="23"/>
        <v>5.8</v>
      </c>
      <c r="K207" s="75">
        <f t="shared" si="24"/>
        <v>580</v>
      </c>
      <c r="L207" s="76"/>
    </row>
    <row r="208" spans="1:12" s="3" customFormat="1">
      <c r="A208" s="63" t="str">
        <f>IF(D208&lt;&gt;"",1+MAX($A$8:A207),"")</f>
        <v/>
      </c>
      <c r="B208" s="178"/>
      <c r="C208" s="133" t="s">
        <v>212</v>
      </c>
      <c r="D208" s="69"/>
      <c r="E208" s="69"/>
      <c r="F208" s="70"/>
      <c r="G208" s="71"/>
      <c r="H208" s="72"/>
      <c r="I208" s="73"/>
      <c r="J208" s="74"/>
      <c r="K208" s="75"/>
      <c r="L208" s="76"/>
    </row>
    <row r="209" spans="1:12" s="3" customFormat="1">
      <c r="A209" s="63">
        <f>IF(D209&lt;&gt;"",1+MAX($A$8:A208),"")</f>
        <v>132</v>
      </c>
      <c r="B209" s="178"/>
      <c r="C209" s="68" t="s">
        <v>213</v>
      </c>
      <c r="D209" s="69">
        <v>4810</v>
      </c>
      <c r="E209" s="69" t="s">
        <v>87</v>
      </c>
      <c r="F209" s="70">
        <f t="shared" ref="F209:F214" si="27">IF(D209=0,"",0)</f>
        <v>0</v>
      </c>
      <c r="G209" s="71">
        <f t="shared" ref="G209:G214" si="28">IF(D209="","",D209+(D209*F209))</f>
        <v>4810</v>
      </c>
      <c r="H209" s="72">
        <v>7.5</v>
      </c>
      <c r="I209" s="73">
        <v>0</v>
      </c>
      <c r="J209" s="74">
        <f t="shared" si="23"/>
        <v>7.5</v>
      </c>
      <c r="K209" s="75">
        <f t="shared" si="24"/>
        <v>36075</v>
      </c>
      <c r="L209" s="76"/>
    </row>
    <row r="210" spans="1:12" s="3" customFormat="1">
      <c r="A210" s="63">
        <f>IF(D210&lt;&gt;"",1+MAX($A$8:A209),"")</f>
        <v>133</v>
      </c>
      <c r="B210" s="178"/>
      <c r="C210" s="68" t="s">
        <v>214</v>
      </c>
      <c r="D210" s="69">
        <v>4810</v>
      </c>
      <c r="E210" s="69" t="s">
        <v>87</v>
      </c>
      <c r="F210" s="70">
        <f t="shared" si="27"/>
        <v>0</v>
      </c>
      <c r="G210" s="71">
        <f t="shared" si="28"/>
        <v>4810</v>
      </c>
      <c r="H210" s="72">
        <v>2.2000000000000002</v>
      </c>
      <c r="I210" s="73">
        <v>0</v>
      </c>
      <c r="J210" s="74">
        <f t="shared" si="23"/>
        <v>2.2000000000000002</v>
      </c>
      <c r="K210" s="75">
        <f t="shared" si="24"/>
        <v>10582</v>
      </c>
      <c r="L210" s="76"/>
    </row>
    <row r="211" spans="1:12" s="3" customFormat="1">
      <c r="A211" s="63">
        <f>IF(D211&lt;&gt;"",1+MAX($A$8:A210),"")</f>
        <v>134</v>
      </c>
      <c r="B211" s="178"/>
      <c r="C211" s="68" t="s">
        <v>215</v>
      </c>
      <c r="D211" s="69">
        <v>4810</v>
      </c>
      <c r="E211" s="69" t="s">
        <v>87</v>
      </c>
      <c r="F211" s="70">
        <f t="shared" si="27"/>
        <v>0</v>
      </c>
      <c r="G211" s="71">
        <f t="shared" si="28"/>
        <v>4810</v>
      </c>
      <c r="H211" s="72">
        <v>2.52</v>
      </c>
      <c r="I211" s="73">
        <v>0</v>
      </c>
      <c r="J211" s="74">
        <f t="shared" si="23"/>
        <v>2.52</v>
      </c>
      <c r="K211" s="75">
        <f t="shared" si="24"/>
        <v>12121.2</v>
      </c>
      <c r="L211" s="76"/>
    </row>
    <row r="212" spans="1:12" s="3" customFormat="1">
      <c r="A212" s="63">
        <f>IF(D212&lt;&gt;"",1+MAX($A$8:A211),"")</f>
        <v>135</v>
      </c>
      <c r="B212" s="178"/>
      <c r="C212" s="68" t="s">
        <v>216</v>
      </c>
      <c r="D212" s="69">
        <v>8</v>
      </c>
      <c r="E212" s="69" t="s">
        <v>119</v>
      </c>
      <c r="F212" s="70">
        <f t="shared" si="27"/>
        <v>0</v>
      </c>
      <c r="G212" s="71">
        <f t="shared" si="28"/>
        <v>8</v>
      </c>
      <c r="H212" s="72">
        <v>160</v>
      </c>
      <c r="I212" s="73">
        <v>0</v>
      </c>
      <c r="J212" s="74">
        <f t="shared" si="23"/>
        <v>160</v>
      </c>
      <c r="K212" s="75">
        <f t="shared" si="24"/>
        <v>1280</v>
      </c>
      <c r="L212" s="76"/>
    </row>
    <row r="213" spans="1:12" s="3" customFormat="1">
      <c r="A213" s="63">
        <f>IF(D213&lt;&gt;"",1+MAX($A$8:A212),"")</f>
        <v>136</v>
      </c>
      <c r="B213" s="178"/>
      <c r="C213" s="68" t="s">
        <v>217</v>
      </c>
      <c r="D213" s="69">
        <v>250</v>
      </c>
      <c r="E213" s="69" t="s">
        <v>110</v>
      </c>
      <c r="F213" s="70">
        <f t="shared" si="27"/>
        <v>0</v>
      </c>
      <c r="G213" s="71">
        <f t="shared" si="28"/>
        <v>250</v>
      </c>
      <c r="H213" s="72">
        <v>7.5</v>
      </c>
      <c r="I213" s="73">
        <v>0</v>
      </c>
      <c r="J213" s="74">
        <f t="shared" si="23"/>
        <v>7.5</v>
      </c>
      <c r="K213" s="75">
        <f t="shared" si="24"/>
        <v>1875</v>
      </c>
      <c r="L213" s="76"/>
    </row>
    <row r="214" spans="1:12" s="3" customFormat="1">
      <c r="A214" s="63">
        <f>IF(D214&lt;&gt;"",1+MAX($A$8:A213),"")</f>
        <v>137</v>
      </c>
      <c r="B214" s="178"/>
      <c r="C214" s="68" t="s">
        <v>218</v>
      </c>
      <c r="D214" s="69">
        <v>250</v>
      </c>
      <c r="E214" s="69" t="s">
        <v>110</v>
      </c>
      <c r="F214" s="70">
        <f t="shared" si="27"/>
        <v>0</v>
      </c>
      <c r="G214" s="71">
        <f t="shared" si="28"/>
        <v>250</v>
      </c>
      <c r="H214" s="72">
        <v>8.1999999999999993</v>
      </c>
      <c r="I214" s="73">
        <v>0</v>
      </c>
      <c r="J214" s="74">
        <f t="shared" si="23"/>
        <v>8.1999999999999993</v>
      </c>
      <c r="K214" s="75">
        <f t="shared" si="24"/>
        <v>2050</v>
      </c>
      <c r="L214" s="76"/>
    </row>
    <row r="215" spans="1:12" s="3" customFormat="1">
      <c r="A215" s="63" t="str">
        <f>IF(D215&lt;&gt;"",1+MAX($A$8:A214),"")</f>
        <v/>
      </c>
      <c r="B215" s="178"/>
      <c r="C215" s="138" t="s">
        <v>205</v>
      </c>
      <c r="D215" s="69"/>
      <c r="E215" s="69"/>
      <c r="F215" s="70"/>
      <c r="G215" s="71"/>
      <c r="H215" s="72"/>
      <c r="I215" s="73"/>
      <c r="J215" s="74"/>
      <c r="K215" s="75"/>
      <c r="L215" s="76"/>
    </row>
    <row r="216" spans="1:12" s="3" customFormat="1">
      <c r="A216" s="63">
        <f>IF(D216&lt;&gt;"",1+MAX($A$8:A215),"")</f>
        <v>138</v>
      </c>
      <c r="B216" s="178"/>
      <c r="C216" s="68" t="s">
        <v>219</v>
      </c>
      <c r="D216" s="69">
        <v>93</v>
      </c>
      <c r="E216" s="69" t="s">
        <v>110</v>
      </c>
      <c r="F216" s="70">
        <f>IF(D216=0,"",0)</f>
        <v>0</v>
      </c>
      <c r="G216" s="71">
        <f>IF(D216="","",D216+(D216*F216))</f>
        <v>93</v>
      </c>
      <c r="H216" s="72">
        <v>6.5</v>
      </c>
      <c r="I216" s="73">
        <v>0</v>
      </c>
      <c r="J216" s="74">
        <f t="shared" si="23"/>
        <v>6.5</v>
      </c>
      <c r="K216" s="75">
        <f t="shared" si="24"/>
        <v>604.5</v>
      </c>
      <c r="L216" s="76"/>
    </row>
    <row r="217" spans="1:12" s="3" customFormat="1">
      <c r="A217" s="63">
        <f>IF(D217&lt;&gt;"",1+MAX($A$8:A216),"")</f>
        <v>139</v>
      </c>
      <c r="B217" s="178"/>
      <c r="C217" s="68" t="s">
        <v>220</v>
      </c>
      <c r="D217" s="69">
        <v>187</v>
      </c>
      <c r="E217" s="69" t="s">
        <v>110</v>
      </c>
      <c r="F217" s="70">
        <f>IF(D217=0,"",0)</f>
        <v>0</v>
      </c>
      <c r="G217" s="71">
        <f>IF(D217="","",D217+(D217*F217))</f>
        <v>187</v>
      </c>
      <c r="H217" s="72">
        <v>6.5</v>
      </c>
      <c r="I217" s="73">
        <v>0</v>
      </c>
      <c r="J217" s="74">
        <f t="shared" si="23"/>
        <v>6.5</v>
      </c>
      <c r="K217" s="75">
        <f t="shared" si="24"/>
        <v>1215.5</v>
      </c>
      <c r="L217" s="76"/>
    </row>
    <row r="218" spans="1:12" s="3" customFormat="1">
      <c r="A218" s="63">
        <f>IF(D218&lt;&gt;"",1+MAX($A$8:A217),"")</f>
        <v>140</v>
      </c>
      <c r="B218" s="178"/>
      <c r="C218" s="68" t="s">
        <v>221</v>
      </c>
      <c r="D218" s="69">
        <v>272</v>
      </c>
      <c r="E218" s="69" t="s">
        <v>110</v>
      </c>
      <c r="F218" s="70">
        <f>IF(D218=0,"",0)</f>
        <v>0</v>
      </c>
      <c r="G218" s="71">
        <f>IF(D218="","",D218+(D218*F218))</f>
        <v>272</v>
      </c>
      <c r="H218" s="72">
        <v>6.5</v>
      </c>
      <c r="I218" s="73">
        <v>0</v>
      </c>
      <c r="J218" s="74">
        <f t="shared" si="23"/>
        <v>6.5</v>
      </c>
      <c r="K218" s="75">
        <f t="shared" si="24"/>
        <v>1768</v>
      </c>
      <c r="L218" s="76"/>
    </row>
    <row r="219" spans="1:12" s="3" customFormat="1">
      <c r="A219" s="63">
        <f>IF(D219&lt;&gt;"",1+MAX($A$8:A218),"")</f>
        <v>141</v>
      </c>
      <c r="B219" s="178"/>
      <c r="C219" s="68" t="s">
        <v>222</v>
      </c>
      <c r="D219" s="69">
        <v>419</v>
      </c>
      <c r="E219" s="69" t="s">
        <v>110</v>
      </c>
      <c r="F219" s="70">
        <f>IF(D219=0,"",0)</f>
        <v>0</v>
      </c>
      <c r="G219" s="71">
        <f>IF(D219="","",D219+(D219*F219))</f>
        <v>419</v>
      </c>
      <c r="H219" s="72">
        <v>6.5</v>
      </c>
      <c r="I219" s="73">
        <v>0</v>
      </c>
      <c r="J219" s="74">
        <f t="shared" si="23"/>
        <v>6.5</v>
      </c>
      <c r="K219" s="75">
        <f t="shared" si="24"/>
        <v>2723.5</v>
      </c>
      <c r="L219" s="76"/>
    </row>
    <row r="220" spans="1:12" s="3" customFormat="1">
      <c r="A220" s="63">
        <f>IF(D220&lt;&gt;"",1+MAX($A$8:A219),"")</f>
        <v>142</v>
      </c>
      <c r="B220" s="178"/>
      <c r="C220" s="68" t="s">
        <v>223</v>
      </c>
      <c r="D220" s="69">
        <v>68</v>
      </c>
      <c r="E220" s="69" t="s">
        <v>110</v>
      </c>
      <c r="F220" s="70">
        <f>IF(D220=0,"",0)</f>
        <v>0</v>
      </c>
      <c r="G220" s="71">
        <f>IF(D220="","",D220+(D220*F220))</f>
        <v>68</v>
      </c>
      <c r="H220" s="72">
        <v>6.5</v>
      </c>
      <c r="I220" s="73">
        <v>0</v>
      </c>
      <c r="J220" s="74">
        <f t="shared" ref="J220:J227" si="29">H220+I220</f>
        <v>6.5</v>
      </c>
      <c r="K220" s="75">
        <f t="shared" ref="K220:K227" si="30">J220*G220</f>
        <v>442</v>
      </c>
      <c r="L220" s="76"/>
    </row>
    <row r="221" spans="1:12" s="3" customFormat="1">
      <c r="A221" s="63" t="str">
        <f>IF(D221&lt;&gt;"",1+MAX($A$8:A220),"")</f>
        <v/>
      </c>
      <c r="B221" s="178"/>
      <c r="C221" s="138" t="s">
        <v>224</v>
      </c>
      <c r="D221" s="69"/>
      <c r="E221" s="69"/>
      <c r="F221" s="70"/>
      <c r="G221" s="71"/>
      <c r="H221" s="134"/>
      <c r="I221" s="73"/>
      <c r="J221" s="74"/>
      <c r="K221" s="75"/>
      <c r="L221" s="76"/>
    </row>
    <row r="222" spans="1:12" s="3" customFormat="1">
      <c r="A222" s="63">
        <f>IF(D222&lt;&gt;"",1+MAX($A$8:A221),"")</f>
        <v>143</v>
      </c>
      <c r="B222" s="178"/>
      <c r="C222" s="68" t="s">
        <v>225</v>
      </c>
      <c r="D222" s="69">
        <v>427</v>
      </c>
      <c r="E222" s="69" t="s">
        <v>87</v>
      </c>
      <c r="F222" s="70">
        <f t="shared" ref="F222:F227" si="31">IF(D222=0,"",0)</f>
        <v>0</v>
      </c>
      <c r="G222" s="71">
        <f t="shared" ref="G222:G227" si="32">IF(D222="","",D222+(D222*F222))</f>
        <v>427</v>
      </c>
      <c r="H222" s="72">
        <v>6.5</v>
      </c>
      <c r="I222" s="73">
        <v>0</v>
      </c>
      <c r="J222" s="74">
        <f t="shared" si="29"/>
        <v>6.5</v>
      </c>
      <c r="K222" s="75">
        <f t="shared" si="30"/>
        <v>2775.5</v>
      </c>
      <c r="L222" s="76"/>
    </row>
    <row r="223" spans="1:12" s="3" customFormat="1">
      <c r="A223" s="63">
        <f>IF(D223&lt;&gt;"",1+MAX($A$8:A222),"")</f>
        <v>144</v>
      </c>
      <c r="B223" s="178"/>
      <c r="C223" s="68" t="s">
        <v>210</v>
      </c>
      <c r="D223" s="69">
        <v>51</v>
      </c>
      <c r="E223" s="69" t="s">
        <v>110</v>
      </c>
      <c r="F223" s="70">
        <f t="shared" si="31"/>
        <v>0</v>
      </c>
      <c r="G223" s="71">
        <f t="shared" si="32"/>
        <v>51</v>
      </c>
      <c r="H223" s="72">
        <v>5.2</v>
      </c>
      <c r="I223" s="73">
        <v>0</v>
      </c>
      <c r="J223" s="74">
        <f t="shared" si="29"/>
        <v>5.2</v>
      </c>
      <c r="K223" s="75">
        <f t="shared" si="30"/>
        <v>265.2</v>
      </c>
      <c r="L223" s="76"/>
    </row>
    <row r="224" spans="1:12" s="3" customFormat="1">
      <c r="A224" s="63">
        <f>IF(D224&lt;&gt;"",1+MAX($A$8:A223),"")</f>
        <v>145</v>
      </c>
      <c r="B224" s="178"/>
      <c r="C224" s="68" t="s">
        <v>211</v>
      </c>
      <c r="D224" s="69">
        <v>51</v>
      </c>
      <c r="E224" s="69" t="s">
        <v>110</v>
      </c>
      <c r="F224" s="70">
        <f t="shared" si="31"/>
        <v>0</v>
      </c>
      <c r="G224" s="71">
        <f t="shared" si="32"/>
        <v>51</v>
      </c>
      <c r="H224" s="72">
        <v>5.8</v>
      </c>
      <c r="I224" s="73">
        <v>0</v>
      </c>
      <c r="J224" s="74">
        <f t="shared" si="29"/>
        <v>5.8</v>
      </c>
      <c r="K224" s="75">
        <f t="shared" si="30"/>
        <v>295.8</v>
      </c>
      <c r="L224" s="76"/>
    </row>
    <row r="225" spans="1:12" s="3" customFormat="1">
      <c r="A225" s="63">
        <f>IF(D225&lt;&gt;"",1+MAX($A$8:A224),"")</f>
        <v>146</v>
      </c>
      <c r="B225" s="178"/>
      <c r="C225" s="68" t="s">
        <v>226</v>
      </c>
      <c r="D225" s="69">
        <v>84</v>
      </c>
      <c r="E225" s="69" t="s">
        <v>110</v>
      </c>
      <c r="F225" s="70">
        <f t="shared" si="31"/>
        <v>0</v>
      </c>
      <c r="G225" s="71">
        <f t="shared" si="32"/>
        <v>84</v>
      </c>
      <c r="H225" s="72">
        <v>5.8</v>
      </c>
      <c r="I225" s="73">
        <v>0</v>
      </c>
      <c r="J225" s="74">
        <f t="shared" si="29"/>
        <v>5.8</v>
      </c>
      <c r="K225" s="75">
        <f t="shared" si="30"/>
        <v>487.2</v>
      </c>
      <c r="L225" s="76"/>
    </row>
    <row r="226" spans="1:12" s="3" customFormat="1">
      <c r="A226" s="63">
        <f>IF(D226&lt;&gt;"",1+MAX($A$8:A225),"")</f>
        <v>147</v>
      </c>
      <c r="B226" s="178"/>
      <c r="C226" s="68" t="s">
        <v>227</v>
      </c>
      <c r="D226" s="69">
        <v>84</v>
      </c>
      <c r="E226" s="69" t="s">
        <v>110</v>
      </c>
      <c r="F226" s="70">
        <f t="shared" si="31"/>
        <v>0</v>
      </c>
      <c r="G226" s="71">
        <f t="shared" si="32"/>
        <v>84</v>
      </c>
      <c r="H226" s="72">
        <v>4.5</v>
      </c>
      <c r="I226" s="73">
        <v>0</v>
      </c>
      <c r="J226" s="74">
        <f t="shared" si="29"/>
        <v>4.5</v>
      </c>
      <c r="K226" s="75">
        <f t="shared" si="30"/>
        <v>378</v>
      </c>
      <c r="L226" s="76"/>
    </row>
    <row r="227" spans="1:12" s="3" customFormat="1">
      <c r="A227" s="63">
        <f>IF(D227&lt;&gt;"",1+MAX($A$8:A226),"")</f>
        <v>148</v>
      </c>
      <c r="B227" s="179"/>
      <c r="C227" s="68" t="s">
        <v>228</v>
      </c>
      <c r="D227" s="69">
        <v>84</v>
      </c>
      <c r="E227" s="69" t="s">
        <v>110</v>
      </c>
      <c r="F227" s="70">
        <f t="shared" si="31"/>
        <v>0</v>
      </c>
      <c r="G227" s="71">
        <f t="shared" si="32"/>
        <v>84</v>
      </c>
      <c r="H227" s="72">
        <v>2.8</v>
      </c>
      <c r="I227" s="73">
        <v>0</v>
      </c>
      <c r="J227" s="74">
        <f t="shared" si="29"/>
        <v>2.8</v>
      </c>
      <c r="K227" s="75">
        <f t="shared" si="30"/>
        <v>235.2</v>
      </c>
      <c r="L227" s="76"/>
    </row>
    <row r="228" spans="1:12" s="3" customFormat="1">
      <c r="A228" s="63" t="str">
        <f>IF(D228&lt;&gt;"",1+MAX($A$8:A227),"")</f>
        <v/>
      </c>
      <c r="B228" s="55"/>
      <c r="C228" s="79"/>
      <c r="D228" s="80"/>
      <c r="E228" s="80"/>
      <c r="F228" s="59"/>
      <c r="G228" s="57"/>
      <c r="H228" s="60"/>
      <c r="I228" s="61"/>
      <c r="J228" s="62"/>
      <c r="K228" s="115"/>
      <c r="L228" s="53"/>
    </row>
    <row r="229" spans="1:12" s="3" customFormat="1">
      <c r="A229" s="63" t="str">
        <f>IF(D229&lt;&gt;"",1+MAX($A$8:A228),"")</f>
        <v/>
      </c>
      <c r="B229" s="223" t="s">
        <v>37</v>
      </c>
      <c r="C229" s="219"/>
      <c r="D229" s="219"/>
      <c r="E229" s="219"/>
      <c r="F229" s="220"/>
      <c r="G229" s="220"/>
      <c r="H229" s="220"/>
      <c r="I229" s="220"/>
      <c r="J229" s="220"/>
      <c r="K229" s="224"/>
      <c r="L229" s="225">
        <f>SUM(K230:K259)</f>
        <v>33650</v>
      </c>
    </row>
    <row r="230" spans="1:12" s="3" customFormat="1">
      <c r="A230" s="63" t="str">
        <f>IF(D230&lt;&gt;"",1+MAX($A$8:A229),"")</f>
        <v/>
      </c>
      <c r="B230" s="129"/>
      <c r="C230" s="130"/>
      <c r="D230" s="141"/>
      <c r="E230" s="152"/>
      <c r="F230" s="153"/>
      <c r="G230" s="154"/>
      <c r="H230" s="152"/>
      <c r="I230" s="152"/>
      <c r="J230" s="155"/>
      <c r="K230" s="75"/>
      <c r="L230" s="76"/>
    </row>
    <row r="231" spans="1:12" s="3" customFormat="1">
      <c r="A231" s="63" t="str">
        <f>IF(D231&lt;&gt;"",1+MAX($A$8:A230),"")</f>
        <v/>
      </c>
      <c r="B231" s="177" t="s">
        <v>374</v>
      </c>
      <c r="C231" s="133" t="s">
        <v>144</v>
      </c>
      <c r="D231" s="69"/>
      <c r="E231" s="69"/>
      <c r="F231" s="70" t="str">
        <f>IF(D231=0,"",0)</f>
        <v/>
      </c>
      <c r="G231" s="71" t="str">
        <f>IF(D231="","",D231+(D231*F231))</f>
        <v/>
      </c>
      <c r="H231" s="134" t="str">
        <f>IF(D231=0,"",0)</f>
        <v/>
      </c>
      <c r="I231" s="73"/>
      <c r="J231" s="74"/>
      <c r="K231" s="75"/>
      <c r="L231" s="76"/>
    </row>
    <row r="232" spans="1:12" s="3" customFormat="1">
      <c r="A232" s="63" t="str">
        <f>IF(D232&lt;&gt;"",1+MAX($A$8:A231),"")</f>
        <v/>
      </c>
      <c r="B232" s="178"/>
      <c r="C232" s="137" t="s">
        <v>229</v>
      </c>
      <c r="D232" s="69"/>
      <c r="E232" s="69"/>
      <c r="F232" s="70"/>
      <c r="G232" s="71"/>
      <c r="H232" s="134"/>
      <c r="I232" s="73"/>
      <c r="J232" s="74"/>
      <c r="K232" s="75"/>
      <c r="L232" s="76"/>
    </row>
    <row r="233" spans="1:12" s="3" customFormat="1">
      <c r="A233" s="63">
        <f>IF(D233&lt;&gt;"",1+MAX($A$8:A232),"")</f>
        <v>149</v>
      </c>
      <c r="B233" s="178"/>
      <c r="C233" s="77" t="s">
        <v>230</v>
      </c>
      <c r="D233" s="69">
        <v>2</v>
      </c>
      <c r="E233" s="69" t="s">
        <v>119</v>
      </c>
      <c r="F233" s="70">
        <f t="shared" ref="F233:F242" si="33">IF(D233=0,"",0)</f>
        <v>0</v>
      </c>
      <c r="G233" s="71">
        <f t="shared" ref="G233:G242" si="34">IF(D233="","",D233+(D233*F233))</f>
        <v>2</v>
      </c>
      <c r="H233" s="72">
        <v>750</v>
      </c>
      <c r="I233" s="73">
        <v>0</v>
      </c>
      <c r="J233" s="74">
        <f t="shared" ref="J233" si="35">H233+I233</f>
        <v>750</v>
      </c>
      <c r="K233" s="75">
        <f t="shared" ref="K233" si="36">J233*G233</f>
        <v>1500</v>
      </c>
      <c r="L233" s="76"/>
    </row>
    <row r="234" spans="1:12" s="3" customFormat="1">
      <c r="A234" s="63">
        <f>IF(D234&lt;&gt;"",1+MAX($A$8:A233),"")</f>
        <v>150</v>
      </c>
      <c r="B234" s="178"/>
      <c r="C234" s="77" t="s">
        <v>231</v>
      </c>
      <c r="D234" s="69">
        <v>1</v>
      </c>
      <c r="E234" s="69" t="s">
        <v>119</v>
      </c>
      <c r="F234" s="70">
        <f t="shared" si="33"/>
        <v>0</v>
      </c>
      <c r="G234" s="71">
        <f t="shared" si="34"/>
        <v>1</v>
      </c>
      <c r="H234" s="72">
        <v>700</v>
      </c>
      <c r="I234" s="73">
        <v>0</v>
      </c>
      <c r="J234" s="74">
        <f t="shared" ref="J234:J239" si="37">H234+I234</f>
        <v>700</v>
      </c>
      <c r="K234" s="75">
        <f t="shared" ref="K234:K239" si="38">J234*G234</f>
        <v>700</v>
      </c>
      <c r="L234" s="76"/>
    </row>
    <row r="235" spans="1:12" s="3" customFormat="1">
      <c r="A235" s="63">
        <f>IF(D235&lt;&gt;"",1+MAX($A$8:A234),"")</f>
        <v>151</v>
      </c>
      <c r="B235" s="178"/>
      <c r="C235" s="77" t="s">
        <v>232</v>
      </c>
      <c r="D235" s="69">
        <v>1</v>
      </c>
      <c r="E235" s="69" t="s">
        <v>119</v>
      </c>
      <c r="F235" s="70">
        <f t="shared" si="33"/>
        <v>0</v>
      </c>
      <c r="G235" s="71">
        <f t="shared" si="34"/>
        <v>1</v>
      </c>
      <c r="H235" s="72">
        <v>700</v>
      </c>
      <c r="I235" s="73">
        <v>0</v>
      </c>
      <c r="J235" s="74">
        <f t="shared" si="37"/>
        <v>700</v>
      </c>
      <c r="K235" s="75">
        <f t="shared" si="38"/>
        <v>700</v>
      </c>
      <c r="L235" s="76"/>
    </row>
    <row r="236" spans="1:12" s="3" customFormat="1">
      <c r="A236" s="63">
        <f>IF(D236&lt;&gt;"",1+MAX($A$8:A235),"")</f>
        <v>152</v>
      </c>
      <c r="B236" s="178"/>
      <c r="C236" s="77" t="s">
        <v>233</v>
      </c>
      <c r="D236" s="69">
        <v>1</v>
      </c>
      <c r="E236" s="69" t="s">
        <v>119</v>
      </c>
      <c r="F236" s="70">
        <f t="shared" si="33"/>
        <v>0</v>
      </c>
      <c r="G236" s="71">
        <f t="shared" si="34"/>
        <v>1</v>
      </c>
      <c r="H236" s="72">
        <v>680</v>
      </c>
      <c r="I236" s="73">
        <v>0</v>
      </c>
      <c r="J236" s="74">
        <f t="shared" si="37"/>
        <v>680</v>
      </c>
      <c r="K236" s="75">
        <f t="shared" si="38"/>
        <v>680</v>
      </c>
      <c r="L236" s="76"/>
    </row>
    <row r="237" spans="1:12" s="3" customFormat="1">
      <c r="A237" s="63">
        <f>IF(D237&lt;&gt;"",1+MAX($A$8:A236),"")</f>
        <v>153</v>
      </c>
      <c r="B237" s="178"/>
      <c r="C237" s="77" t="s">
        <v>234</v>
      </c>
      <c r="D237" s="69">
        <v>1</v>
      </c>
      <c r="E237" s="69" t="s">
        <v>119</v>
      </c>
      <c r="F237" s="70">
        <f t="shared" si="33"/>
        <v>0</v>
      </c>
      <c r="G237" s="71">
        <f t="shared" si="34"/>
        <v>1</v>
      </c>
      <c r="H237" s="72">
        <v>600</v>
      </c>
      <c r="I237" s="73">
        <v>0</v>
      </c>
      <c r="J237" s="74">
        <f t="shared" si="37"/>
        <v>600</v>
      </c>
      <c r="K237" s="75">
        <f t="shared" si="38"/>
        <v>600</v>
      </c>
      <c r="L237" s="76"/>
    </row>
    <row r="238" spans="1:12" s="3" customFormat="1">
      <c r="A238" s="63">
        <f>IF(D238&lt;&gt;"",1+MAX($A$8:A237),"")</f>
        <v>154</v>
      </c>
      <c r="B238" s="178"/>
      <c r="C238" s="77" t="s">
        <v>235</v>
      </c>
      <c r="D238" s="69">
        <v>1</v>
      </c>
      <c r="E238" s="69" t="s">
        <v>119</v>
      </c>
      <c r="F238" s="70">
        <f t="shared" si="33"/>
        <v>0</v>
      </c>
      <c r="G238" s="71">
        <f t="shared" si="34"/>
        <v>1</v>
      </c>
      <c r="H238" s="72">
        <v>730</v>
      </c>
      <c r="I238" s="73">
        <v>0</v>
      </c>
      <c r="J238" s="74">
        <f t="shared" si="37"/>
        <v>730</v>
      </c>
      <c r="K238" s="75">
        <f t="shared" si="38"/>
        <v>730</v>
      </c>
      <c r="L238" s="76"/>
    </row>
    <row r="239" spans="1:12" s="3" customFormat="1">
      <c r="A239" s="63">
        <f>IF(D239&lt;&gt;"",1+MAX($A$8:A238),"")</f>
        <v>155</v>
      </c>
      <c r="B239" s="178"/>
      <c r="C239" s="77" t="s">
        <v>236</v>
      </c>
      <c r="D239" s="69">
        <v>1</v>
      </c>
      <c r="E239" s="69" t="s">
        <v>119</v>
      </c>
      <c r="F239" s="70">
        <f t="shared" si="33"/>
        <v>0</v>
      </c>
      <c r="G239" s="71">
        <f t="shared" si="34"/>
        <v>1</v>
      </c>
      <c r="H239" s="72">
        <v>700</v>
      </c>
      <c r="I239" s="73">
        <v>0</v>
      </c>
      <c r="J239" s="74">
        <f t="shared" si="37"/>
        <v>700</v>
      </c>
      <c r="K239" s="75">
        <f t="shared" si="38"/>
        <v>700</v>
      </c>
      <c r="L239" s="76"/>
    </row>
    <row r="240" spans="1:12" s="3" customFormat="1">
      <c r="A240" s="63">
        <f>IF(D240&lt;&gt;"",1+MAX($A$8:A239),"")</f>
        <v>156</v>
      </c>
      <c r="B240" s="178"/>
      <c r="C240" s="77" t="s">
        <v>237</v>
      </c>
      <c r="D240" s="69">
        <v>1</v>
      </c>
      <c r="E240" s="69" t="s">
        <v>119</v>
      </c>
      <c r="F240" s="70">
        <f t="shared" si="33"/>
        <v>0</v>
      </c>
      <c r="G240" s="71">
        <f t="shared" si="34"/>
        <v>1</v>
      </c>
      <c r="H240" s="72">
        <v>750</v>
      </c>
      <c r="I240" s="73">
        <v>0</v>
      </c>
      <c r="J240" s="74">
        <f t="shared" ref="J240:J259" si="39">H240+I240</f>
        <v>750</v>
      </c>
      <c r="K240" s="75">
        <f t="shared" ref="K240:K259" si="40">J240*G240</f>
        <v>750</v>
      </c>
      <c r="L240" s="76"/>
    </row>
    <row r="241" spans="1:12" s="3" customFormat="1">
      <c r="A241" s="63">
        <f>IF(D241&lt;&gt;"",1+MAX($A$8:A240),"")</f>
        <v>157</v>
      </c>
      <c r="B241" s="178"/>
      <c r="C241" s="77" t="s">
        <v>238</v>
      </c>
      <c r="D241" s="69">
        <v>12</v>
      </c>
      <c r="E241" s="69" t="s">
        <v>119</v>
      </c>
      <c r="F241" s="70">
        <f t="shared" si="33"/>
        <v>0</v>
      </c>
      <c r="G241" s="71">
        <f t="shared" si="34"/>
        <v>12</v>
      </c>
      <c r="H241" s="72">
        <v>700</v>
      </c>
      <c r="I241" s="73">
        <v>0</v>
      </c>
      <c r="J241" s="74">
        <f t="shared" si="39"/>
        <v>700</v>
      </c>
      <c r="K241" s="75">
        <f t="shared" si="40"/>
        <v>8400</v>
      </c>
      <c r="L241" s="76"/>
    </row>
    <row r="242" spans="1:12" s="3" customFormat="1">
      <c r="A242" s="63">
        <f>IF(D242&lt;&gt;"",1+MAX($A$8:A241),"")</f>
        <v>158</v>
      </c>
      <c r="B242" s="178"/>
      <c r="C242" s="77" t="s">
        <v>239</v>
      </c>
      <c r="D242" s="69">
        <v>1</v>
      </c>
      <c r="E242" s="69" t="s">
        <v>119</v>
      </c>
      <c r="F242" s="70">
        <f t="shared" si="33"/>
        <v>0</v>
      </c>
      <c r="G242" s="71">
        <f t="shared" si="34"/>
        <v>1</v>
      </c>
      <c r="H242" s="72">
        <v>680</v>
      </c>
      <c r="I242" s="73">
        <v>0</v>
      </c>
      <c r="J242" s="74">
        <f t="shared" si="39"/>
        <v>680</v>
      </c>
      <c r="K242" s="75">
        <f t="shared" si="40"/>
        <v>680</v>
      </c>
      <c r="L242" s="76"/>
    </row>
    <row r="243" spans="1:12" s="3" customFormat="1">
      <c r="A243" s="63" t="str">
        <f>IF(D243&lt;&gt;"",1+MAX($A$8:A242),"")</f>
        <v/>
      </c>
      <c r="B243" s="178"/>
      <c r="C243" s="143" t="s">
        <v>240</v>
      </c>
      <c r="D243" s="69"/>
      <c r="E243" s="69"/>
      <c r="F243" s="70"/>
      <c r="G243" s="71"/>
      <c r="H243" s="72"/>
      <c r="I243" s="73"/>
      <c r="J243" s="74"/>
      <c r="K243" s="75"/>
      <c r="L243" s="76"/>
    </row>
    <row r="244" spans="1:12" s="3" customFormat="1">
      <c r="A244" s="63">
        <f>IF(D244&lt;&gt;"",1+MAX($A$8:A243),"")</f>
        <v>159</v>
      </c>
      <c r="B244" s="178"/>
      <c r="C244" s="77" t="s">
        <v>241</v>
      </c>
      <c r="D244" s="69">
        <v>25</v>
      </c>
      <c r="E244" s="69" t="s">
        <v>119</v>
      </c>
      <c r="F244" s="70">
        <f>IF(D244=0,"",0)</f>
        <v>0</v>
      </c>
      <c r="G244" s="71">
        <f>IF(D244="","",D244+(D244*F244))</f>
        <v>25</v>
      </c>
      <c r="H244" s="72">
        <v>210</v>
      </c>
      <c r="I244" s="73">
        <v>0</v>
      </c>
      <c r="J244" s="74">
        <f t="shared" si="39"/>
        <v>210</v>
      </c>
      <c r="K244" s="75">
        <f t="shared" si="40"/>
        <v>5250</v>
      </c>
      <c r="L244" s="76"/>
    </row>
    <row r="245" spans="1:12" s="3" customFormat="1">
      <c r="A245" s="63" t="str">
        <f>IF(D245&lt;&gt;"",1+MAX($A$8:A244),"")</f>
        <v/>
      </c>
      <c r="B245" s="178"/>
      <c r="C245" s="137" t="s">
        <v>242</v>
      </c>
      <c r="D245" s="69"/>
      <c r="E245" s="69"/>
      <c r="F245" s="70"/>
      <c r="G245" s="71"/>
      <c r="H245" s="72"/>
      <c r="I245" s="73"/>
      <c r="J245" s="74"/>
      <c r="K245" s="75"/>
      <c r="L245" s="76"/>
    </row>
    <row r="246" spans="1:12" s="3" customFormat="1" ht="37.5">
      <c r="A246" s="63">
        <f>IF(D246&lt;&gt;"",1+MAX($A$8:A245),"")</f>
        <v>160</v>
      </c>
      <c r="B246" s="178"/>
      <c r="C246" s="77" t="s">
        <v>243</v>
      </c>
      <c r="D246" s="69">
        <v>1</v>
      </c>
      <c r="E246" s="69" t="s">
        <v>119</v>
      </c>
      <c r="F246" s="70">
        <f t="shared" ref="F246:F249" si="41">IF(D246=0,"",0)</f>
        <v>0</v>
      </c>
      <c r="G246" s="71">
        <f t="shared" ref="G246:G249" si="42">IF(D246="","",D246+(D246*F246))</f>
        <v>1</v>
      </c>
      <c r="H246" s="72">
        <v>450</v>
      </c>
      <c r="I246" s="73">
        <v>0</v>
      </c>
      <c r="J246" s="74">
        <f t="shared" si="39"/>
        <v>450</v>
      </c>
      <c r="K246" s="75">
        <f t="shared" si="40"/>
        <v>450</v>
      </c>
      <c r="L246" s="76"/>
    </row>
    <row r="247" spans="1:12" s="3" customFormat="1">
      <c r="A247" s="63">
        <f>IF(D247&lt;&gt;"",1+MAX($A$8:A246),"")</f>
        <v>161</v>
      </c>
      <c r="B247" s="178"/>
      <c r="C247" s="77" t="s">
        <v>244</v>
      </c>
      <c r="D247" s="69">
        <v>2</v>
      </c>
      <c r="E247" s="69" t="s">
        <v>119</v>
      </c>
      <c r="F247" s="70">
        <f t="shared" si="41"/>
        <v>0</v>
      </c>
      <c r="G247" s="71">
        <f t="shared" si="42"/>
        <v>2</v>
      </c>
      <c r="H247" s="72">
        <v>550</v>
      </c>
      <c r="I247" s="73">
        <v>0</v>
      </c>
      <c r="J247" s="74">
        <f t="shared" si="39"/>
        <v>550</v>
      </c>
      <c r="K247" s="75">
        <f t="shared" si="40"/>
        <v>1100</v>
      </c>
      <c r="L247" s="76"/>
    </row>
    <row r="248" spans="1:12" s="3" customFormat="1">
      <c r="A248" s="63">
        <f>IF(D248&lt;&gt;"",1+MAX($A$8:A247),"")</f>
        <v>162</v>
      </c>
      <c r="B248" s="178"/>
      <c r="C248" s="77" t="s">
        <v>245</v>
      </c>
      <c r="D248" s="69">
        <v>1</v>
      </c>
      <c r="E248" s="69" t="s">
        <v>119</v>
      </c>
      <c r="F248" s="70">
        <f t="shared" si="41"/>
        <v>0</v>
      </c>
      <c r="G248" s="71">
        <f t="shared" si="42"/>
        <v>1</v>
      </c>
      <c r="H248" s="72">
        <v>620</v>
      </c>
      <c r="I248" s="73">
        <v>0</v>
      </c>
      <c r="J248" s="74">
        <f t="shared" si="39"/>
        <v>620</v>
      </c>
      <c r="K248" s="75">
        <f t="shared" si="40"/>
        <v>620</v>
      </c>
      <c r="L248" s="76"/>
    </row>
    <row r="249" spans="1:12" s="3" customFormat="1">
      <c r="A249" s="63">
        <f>IF(D249&lt;&gt;"",1+MAX($A$8:A248),"")</f>
        <v>163</v>
      </c>
      <c r="B249" s="178"/>
      <c r="C249" s="77" t="s">
        <v>246</v>
      </c>
      <c r="D249" s="69">
        <v>2</v>
      </c>
      <c r="E249" s="69" t="s">
        <v>119</v>
      </c>
      <c r="F249" s="70">
        <f t="shared" si="41"/>
        <v>0</v>
      </c>
      <c r="G249" s="71">
        <f t="shared" si="42"/>
        <v>2</v>
      </c>
      <c r="H249" s="72">
        <v>420</v>
      </c>
      <c r="I249" s="73">
        <v>0</v>
      </c>
      <c r="J249" s="74">
        <f t="shared" si="39"/>
        <v>420</v>
      </c>
      <c r="K249" s="75">
        <f t="shared" si="40"/>
        <v>840</v>
      </c>
      <c r="L249" s="76"/>
    </row>
    <row r="250" spans="1:12" s="3" customFormat="1">
      <c r="A250" s="63" t="str">
        <f>IF(D250&lt;&gt;"",1+MAX($A$8:A249),"")</f>
        <v/>
      </c>
      <c r="B250" s="178"/>
      <c r="C250" s="133" t="s">
        <v>151</v>
      </c>
      <c r="D250" s="69"/>
      <c r="E250" s="69"/>
      <c r="F250" s="70"/>
      <c r="G250" s="71"/>
      <c r="H250" s="72"/>
      <c r="I250" s="73"/>
      <c r="J250" s="74"/>
      <c r="K250" s="75"/>
      <c r="L250" s="76"/>
    </row>
    <row r="251" spans="1:12" s="3" customFormat="1">
      <c r="A251" s="63" t="str">
        <f>IF(D251&lt;&gt;"",1+MAX($A$8:A250),"")</f>
        <v/>
      </c>
      <c r="B251" s="178"/>
      <c r="C251" s="137" t="s">
        <v>229</v>
      </c>
      <c r="D251" s="69"/>
      <c r="E251" s="69"/>
      <c r="F251" s="70"/>
      <c r="G251" s="71"/>
      <c r="H251" s="72"/>
      <c r="I251" s="73"/>
      <c r="J251" s="74"/>
      <c r="K251" s="75"/>
      <c r="L251" s="76"/>
    </row>
    <row r="252" spans="1:12" s="3" customFormat="1">
      <c r="A252" s="63">
        <f>IF(D252&lt;&gt;"",1+MAX($A$8:A251),"")</f>
        <v>164</v>
      </c>
      <c r="B252" s="178"/>
      <c r="C252" s="77" t="s">
        <v>237</v>
      </c>
      <c r="D252" s="69">
        <v>1</v>
      </c>
      <c r="E252" s="69" t="s">
        <v>119</v>
      </c>
      <c r="F252" s="70">
        <f>IF(D252=0,"",0)</f>
        <v>0</v>
      </c>
      <c r="G252" s="71">
        <f>IF(D252="","",D252+(D252*F252))</f>
        <v>1</v>
      </c>
      <c r="H252" s="72">
        <v>750</v>
      </c>
      <c r="I252" s="73">
        <v>0</v>
      </c>
      <c r="J252" s="74">
        <f t="shared" si="39"/>
        <v>750</v>
      </c>
      <c r="K252" s="75">
        <f t="shared" si="40"/>
        <v>750</v>
      </c>
      <c r="L252" s="76"/>
    </row>
    <row r="253" spans="1:12" s="3" customFormat="1">
      <c r="A253" s="63">
        <f>IF(D253&lt;&gt;"",1+MAX($A$8:A252),"")</f>
        <v>165</v>
      </c>
      <c r="B253" s="178"/>
      <c r="C253" s="77" t="s">
        <v>238</v>
      </c>
      <c r="D253" s="69">
        <v>6</v>
      </c>
      <c r="E253" s="69" t="s">
        <v>119</v>
      </c>
      <c r="F253" s="70">
        <f>IF(D253=0,"",0)</f>
        <v>0</v>
      </c>
      <c r="G253" s="71">
        <f>IF(D253="","",D253+(D253*F253))</f>
        <v>6</v>
      </c>
      <c r="H253" s="72">
        <v>700</v>
      </c>
      <c r="I253" s="73">
        <v>0</v>
      </c>
      <c r="J253" s="74">
        <f t="shared" si="39"/>
        <v>700</v>
      </c>
      <c r="K253" s="75">
        <f t="shared" si="40"/>
        <v>4200</v>
      </c>
      <c r="L253" s="76"/>
    </row>
    <row r="254" spans="1:12" s="3" customFormat="1">
      <c r="A254" s="63" t="str">
        <f>IF(D254&lt;&gt;"",1+MAX($A$8:A253),"")</f>
        <v/>
      </c>
      <c r="B254" s="178"/>
      <c r="C254" s="143" t="s">
        <v>240</v>
      </c>
      <c r="D254" s="69"/>
      <c r="E254" s="69"/>
      <c r="F254" s="70"/>
      <c r="G254" s="71"/>
      <c r="H254" s="72"/>
      <c r="I254" s="73"/>
      <c r="J254" s="74"/>
      <c r="K254" s="75"/>
      <c r="L254" s="76"/>
    </row>
    <row r="255" spans="1:12" s="3" customFormat="1">
      <c r="A255" s="63">
        <f>IF(D255&lt;&gt;"",1+MAX($A$8:A254),"")</f>
        <v>166</v>
      </c>
      <c r="B255" s="178"/>
      <c r="C255" s="77" t="s">
        <v>241</v>
      </c>
      <c r="D255" s="69">
        <v>9</v>
      </c>
      <c r="E255" s="69" t="s">
        <v>119</v>
      </c>
      <c r="F255" s="70">
        <f>IF(D255=0,"",0)</f>
        <v>0</v>
      </c>
      <c r="G255" s="71">
        <f>IF(D255="","",D255+(D255*F255))</f>
        <v>9</v>
      </c>
      <c r="H255" s="72">
        <v>210</v>
      </c>
      <c r="I255" s="73">
        <v>0</v>
      </c>
      <c r="J255" s="74">
        <f t="shared" si="39"/>
        <v>210</v>
      </c>
      <c r="K255" s="75">
        <f t="shared" si="40"/>
        <v>1890</v>
      </c>
      <c r="L255" s="76"/>
    </row>
    <row r="256" spans="1:12" s="3" customFormat="1">
      <c r="A256" s="63" t="str">
        <f>IF(D256&lt;&gt;"",1+MAX($A$8:A255),"")</f>
        <v/>
      </c>
      <c r="B256" s="178"/>
      <c r="C256" s="137" t="s">
        <v>242</v>
      </c>
      <c r="D256" s="69"/>
      <c r="E256" s="69"/>
      <c r="F256" s="70"/>
      <c r="G256" s="71"/>
      <c r="H256" s="72"/>
      <c r="I256" s="73"/>
      <c r="J256" s="74"/>
      <c r="K256" s="75"/>
      <c r="L256" s="76"/>
    </row>
    <row r="257" spans="1:12" s="3" customFormat="1" ht="37.5">
      <c r="A257" s="63">
        <f>IF(D257&lt;&gt;"",1+MAX($A$8:A256),"")</f>
        <v>167</v>
      </c>
      <c r="B257" s="178"/>
      <c r="C257" s="77" t="s">
        <v>247</v>
      </c>
      <c r="D257" s="69">
        <v>1</v>
      </c>
      <c r="E257" s="69" t="s">
        <v>119</v>
      </c>
      <c r="F257" s="70">
        <f>IF(D257=0,"",0)</f>
        <v>0</v>
      </c>
      <c r="G257" s="71">
        <f>IF(D257="","",D257+(D257*F257))</f>
        <v>1</v>
      </c>
      <c r="H257" s="72">
        <v>850</v>
      </c>
      <c r="I257" s="73">
        <v>0</v>
      </c>
      <c r="J257" s="74">
        <f t="shared" si="39"/>
        <v>850</v>
      </c>
      <c r="K257" s="75">
        <f t="shared" si="40"/>
        <v>850</v>
      </c>
      <c r="L257" s="76"/>
    </row>
    <row r="258" spans="1:12" s="3" customFormat="1">
      <c r="A258" s="63">
        <f>IF(D258&lt;&gt;"",1+MAX($A$8:A257),"")</f>
        <v>168</v>
      </c>
      <c r="B258" s="178"/>
      <c r="C258" s="77" t="s">
        <v>248</v>
      </c>
      <c r="D258" s="69">
        <v>2</v>
      </c>
      <c r="E258" s="69" t="s">
        <v>119</v>
      </c>
      <c r="F258" s="70">
        <f>IF(D258=0,"",0)</f>
        <v>0</v>
      </c>
      <c r="G258" s="71">
        <f>IF(D258="","",D258+(D258*F258))</f>
        <v>2</v>
      </c>
      <c r="H258" s="72">
        <v>580</v>
      </c>
      <c r="I258" s="73">
        <v>0</v>
      </c>
      <c r="J258" s="74">
        <f t="shared" si="39"/>
        <v>580</v>
      </c>
      <c r="K258" s="75">
        <f t="shared" si="40"/>
        <v>1160</v>
      </c>
      <c r="L258" s="76"/>
    </row>
    <row r="259" spans="1:12" s="3" customFormat="1">
      <c r="A259" s="63">
        <f>IF(D259&lt;&gt;"",1+MAX($A$8:A258),"")</f>
        <v>169</v>
      </c>
      <c r="B259" s="179"/>
      <c r="C259" s="77" t="s">
        <v>244</v>
      </c>
      <c r="D259" s="69">
        <v>2</v>
      </c>
      <c r="E259" s="69" t="s">
        <v>119</v>
      </c>
      <c r="F259" s="70">
        <f>IF(D259=0,"",0)</f>
        <v>0</v>
      </c>
      <c r="G259" s="71">
        <f>IF(D259="","",D259+(D259*F259))</f>
        <v>2</v>
      </c>
      <c r="H259" s="72">
        <v>550</v>
      </c>
      <c r="I259" s="73">
        <v>0</v>
      </c>
      <c r="J259" s="74">
        <f t="shared" si="39"/>
        <v>550</v>
      </c>
      <c r="K259" s="75">
        <f t="shared" si="40"/>
        <v>1100</v>
      </c>
      <c r="L259" s="76"/>
    </row>
    <row r="260" spans="1:12" s="3" customFormat="1">
      <c r="A260" s="63" t="str">
        <f>IF(D260&lt;&gt;"",1+MAX($A$8:A259),"")</f>
        <v/>
      </c>
      <c r="B260" s="81"/>
      <c r="C260" s="78"/>
      <c r="D260" s="57"/>
      <c r="E260" s="58"/>
      <c r="F260" s="59"/>
      <c r="G260" s="57"/>
      <c r="H260" s="82"/>
      <c r="I260" s="82"/>
      <c r="J260" s="66"/>
      <c r="K260" s="115"/>
      <c r="L260" s="53"/>
    </row>
    <row r="261" spans="1:12" s="3" customFormat="1">
      <c r="A261" s="63" t="str">
        <f>IF(D261&lt;&gt;"",1+MAX($A$8:A260),"")</f>
        <v/>
      </c>
      <c r="B261" s="223" t="s">
        <v>38</v>
      </c>
      <c r="C261" s="219"/>
      <c r="D261" s="219"/>
      <c r="E261" s="219"/>
      <c r="F261" s="220"/>
      <c r="G261" s="220"/>
      <c r="H261" s="220"/>
      <c r="I261" s="220"/>
      <c r="J261" s="220"/>
      <c r="K261" s="224"/>
      <c r="L261" s="225">
        <f>SUM(K262:K392)</f>
        <v>290276.40000000002</v>
      </c>
    </row>
    <row r="262" spans="1:12" s="3" customFormat="1">
      <c r="A262" s="63" t="str">
        <f>IF(D262&lt;&gt;"",1+MAX($A$8:A261),"")</f>
        <v/>
      </c>
      <c r="B262" s="129"/>
      <c r="C262" s="130"/>
      <c r="D262" s="131"/>
      <c r="E262" s="132"/>
      <c r="F262" s="148"/>
      <c r="G262" s="149"/>
      <c r="H262" s="132"/>
      <c r="I262" s="132"/>
      <c r="J262" s="150"/>
      <c r="K262" s="124"/>
      <c r="L262" s="76"/>
    </row>
    <row r="263" spans="1:12" s="3" customFormat="1">
      <c r="A263" s="63" t="str">
        <f>IF(D263&lt;&gt;"",1+MAX($A$8:A262),"")</f>
        <v/>
      </c>
      <c r="B263" s="55"/>
      <c r="C263" s="151" t="s">
        <v>249</v>
      </c>
      <c r="D263" s="144"/>
      <c r="E263" s="157"/>
      <c r="F263" s="70" t="str">
        <f t="shared" ref="F263:F278" si="43">IF(D263=0,"",0)</f>
        <v/>
      </c>
      <c r="G263" s="71" t="str">
        <f t="shared" ref="G263:G278" si="44">IF(D263="","",D263+(D263*F263))</f>
        <v/>
      </c>
      <c r="H263" s="134" t="str">
        <f>IF(D263=0,"",0)</f>
        <v/>
      </c>
      <c r="I263" s="72"/>
      <c r="J263" s="74"/>
      <c r="K263" s="147"/>
      <c r="L263" s="76"/>
    </row>
    <row r="264" spans="1:12" s="3" customFormat="1">
      <c r="A264" s="63" t="str">
        <f>IF(D264&lt;&gt;"",1+MAX($A$8:A263),"")</f>
        <v/>
      </c>
      <c r="B264" s="177" t="s">
        <v>375</v>
      </c>
      <c r="C264" s="158" t="s">
        <v>144</v>
      </c>
      <c r="D264" s="144"/>
      <c r="E264" s="69"/>
      <c r="F264" s="70" t="str">
        <f t="shared" si="43"/>
        <v/>
      </c>
      <c r="G264" s="71" t="str">
        <f t="shared" si="44"/>
        <v/>
      </c>
      <c r="H264" s="134" t="str">
        <f>IF(D264=0,"",0)</f>
        <v/>
      </c>
      <c r="I264" s="72"/>
      <c r="J264" s="74"/>
      <c r="K264" s="147"/>
      <c r="L264" s="76"/>
    </row>
    <row r="265" spans="1:12" s="3" customFormat="1">
      <c r="A265" s="63" t="str">
        <f>IF(D265&lt;&gt;"",1+MAX($A$8:A264),"")</f>
        <v/>
      </c>
      <c r="B265" s="178"/>
      <c r="C265" s="159" t="s">
        <v>250</v>
      </c>
      <c r="D265" s="157"/>
      <c r="E265" s="157"/>
      <c r="F265" s="70" t="str">
        <f t="shared" si="43"/>
        <v/>
      </c>
      <c r="G265" s="71" t="str">
        <f t="shared" si="44"/>
        <v/>
      </c>
      <c r="H265" s="134" t="str">
        <f>IF(D265=0,"",0)</f>
        <v/>
      </c>
      <c r="I265" s="72"/>
      <c r="J265" s="74"/>
      <c r="K265" s="147"/>
      <c r="L265" s="76"/>
    </row>
    <row r="266" spans="1:12" s="3" customFormat="1">
      <c r="A266" s="63">
        <f>IF(D266&lt;&gt;"",1+MAX($A$8:A265),"")</f>
        <v>170</v>
      </c>
      <c r="B266" s="178"/>
      <c r="C266" s="77" t="s">
        <v>251</v>
      </c>
      <c r="D266" s="69">
        <v>87</v>
      </c>
      <c r="E266" s="69" t="s">
        <v>110</v>
      </c>
      <c r="F266" s="70">
        <f t="shared" si="43"/>
        <v>0</v>
      </c>
      <c r="G266" s="71">
        <f t="shared" si="44"/>
        <v>87</v>
      </c>
      <c r="H266" s="72">
        <v>5.4</v>
      </c>
      <c r="I266" s="72">
        <v>0</v>
      </c>
      <c r="J266" s="74">
        <f t="shared" ref="J266" si="45">H266+I266</f>
        <v>5.4</v>
      </c>
      <c r="K266" s="147">
        <f t="shared" ref="K266" si="46">J266*G266</f>
        <v>469.8</v>
      </c>
      <c r="L266" s="76"/>
    </row>
    <row r="267" spans="1:12" s="3" customFormat="1">
      <c r="A267" s="63">
        <f>IF(D267&lt;&gt;"",1+MAX($A$8:A266),"")</f>
        <v>171</v>
      </c>
      <c r="B267" s="178"/>
      <c r="C267" s="77" t="s">
        <v>405</v>
      </c>
      <c r="D267" s="69">
        <v>535</v>
      </c>
      <c r="E267" s="69" t="s">
        <v>87</v>
      </c>
      <c r="F267" s="70">
        <f t="shared" si="43"/>
        <v>0</v>
      </c>
      <c r="G267" s="71">
        <f t="shared" si="44"/>
        <v>535</v>
      </c>
      <c r="H267" s="72">
        <v>5.9</v>
      </c>
      <c r="I267" s="72">
        <v>0</v>
      </c>
      <c r="J267" s="74">
        <f t="shared" ref="J267:J272" si="47">H267+I267</f>
        <v>5.9</v>
      </c>
      <c r="K267" s="147">
        <f t="shared" ref="K267:K272" si="48">J267*G267</f>
        <v>3156.5</v>
      </c>
      <c r="L267" s="76"/>
    </row>
    <row r="268" spans="1:12" s="3" customFormat="1">
      <c r="A268" s="63">
        <f>IF(D268&lt;&gt;"",1+MAX($A$8:A267),"")</f>
        <v>172</v>
      </c>
      <c r="B268" s="178"/>
      <c r="C268" s="77" t="s">
        <v>252</v>
      </c>
      <c r="D268" s="69">
        <v>507</v>
      </c>
      <c r="E268" s="69" t="s">
        <v>87</v>
      </c>
      <c r="F268" s="70">
        <f t="shared" si="43"/>
        <v>0</v>
      </c>
      <c r="G268" s="71">
        <f t="shared" si="44"/>
        <v>507</v>
      </c>
      <c r="H268" s="72">
        <v>2.2999999999999998</v>
      </c>
      <c r="I268" s="72">
        <v>0</v>
      </c>
      <c r="J268" s="74">
        <f t="shared" si="47"/>
        <v>2.2999999999999998</v>
      </c>
      <c r="K268" s="147">
        <f t="shared" si="48"/>
        <v>1166.0999999999999</v>
      </c>
      <c r="L268" s="76"/>
    </row>
    <row r="269" spans="1:12" s="3" customFormat="1">
      <c r="A269" s="63">
        <f>IF(D269&lt;&gt;"",1+MAX($A$8:A268),"")</f>
        <v>173</v>
      </c>
      <c r="B269" s="178"/>
      <c r="C269" s="77" t="s">
        <v>253</v>
      </c>
      <c r="D269" s="69">
        <v>28</v>
      </c>
      <c r="E269" s="69" t="s">
        <v>87</v>
      </c>
      <c r="F269" s="70">
        <f t="shared" si="43"/>
        <v>0</v>
      </c>
      <c r="G269" s="71">
        <f t="shared" si="44"/>
        <v>28</v>
      </c>
      <c r="H269" s="72">
        <v>2.4</v>
      </c>
      <c r="I269" s="72">
        <v>0</v>
      </c>
      <c r="J269" s="74">
        <f t="shared" si="47"/>
        <v>2.4</v>
      </c>
      <c r="K269" s="147">
        <f t="shared" si="48"/>
        <v>67.2</v>
      </c>
      <c r="L269" s="76"/>
    </row>
    <row r="270" spans="1:12" s="3" customFormat="1">
      <c r="A270" s="63">
        <f>IF(D270&lt;&gt;"",1+MAX($A$8:A269),"")</f>
        <v>174</v>
      </c>
      <c r="B270" s="178"/>
      <c r="C270" s="77" t="s">
        <v>254</v>
      </c>
      <c r="D270" s="69">
        <v>535</v>
      </c>
      <c r="E270" s="69" t="s">
        <v>87</v>
      </c>
      <c r="F270" s="70">
        <f t="shared" si="43"/>
        <v>0</v>
      </c>
      <c r="G270" s="71">
        <f t="shared" si="44"/>
        <v>535</v>
      </c>
      <c r="H270" s="72">
        <v>3.2</v>
      </c>
      <c r="I270" s="72">
        <v>0</v>
      </c>
      <c r="J270" s="74">
        <f t="shared" si="47"/>
        <v>3.2</v>
      </c>
      <c r="K270" s="147">
        <f t="shared" si="48"/>
        <v>1712</v>
      </c>
      <c r="L270" s="76"/>
    </row>
    <row r="271" spans="1:12" s="3" customFormat="1">
      <c r="A271" s="63">
        <f>IF(D271&lt;&gt;"",1+MAX($A$8:A270),"")</f>
        <v>175</v>
      </c>
      <c r="B271" s="178"/>
      <c r="C271" s="77" t="s">
        <v>255</v>
      </c>
      <c r="D271" s="69">
        <v>535</v>
      </c>
      <c r="E271" s="69" t="s">
        <v>87</v>
      </c>
      <c r="F271" s="70">
        <f t="shared" si="43"/>
        <v>0</v>
      </c>
      <c r="G271" s="71">
        <f t="shared" si="44"/>
        <v>535</v>
      </c>
      <c r="H271" s="72">
        <v>2</v>
      </c>
      <c r="I271" s="72">
        <v>0</v>
      </c>
      <c r="J271" s="74">
        <f t="shared" si="47"/>
        <v>2</v>
      </c>
      <c r="K271" s="147">
        <f t="shared" si="48"/>
        <v>1070</v>
      </c>
      <c r="L271" s="76"/>
    </row>
    <row r="272" spans="1:12" s="3" customFormat="1">
      <c r="A272" s="63">
        <f>IF(D272&lt;&gt;"",1+MAX($A$8:A271),"")</f>
        <v>176</v>
      </c>
      <c r="B272" s="178"/>
      <c r="C272" s="77" t="s">
        <v>256</v>
      </c>
      <c r="D272" s="69">
        <v>58</v>
      </c>
      <c r="E272" s="69" t="s">
        <v>110</v>
      </c>
      <c r="F272" s="70">
        <f t="shared" si="43"/>
        <v>0</v>
      </c>
      <c r="G272" s="71">
        <f t="shared" si="44"/>
        <v>58</v>
      </c>
      <c r="H272" s="72">
        <v>1.5</v>
      </c>
      <c r="I272" s="72">
        <v>0</v>
      </c>
      <c r="J272" s="74">
        <f t="shared" si="47"/>
        <v>1.5</v>
      </c>
      <c r="K272" s="147">
        <f t="shared" si="48"/>
        <v>87</v>
      </c>
      <c r="L272" s="76"/>
    </row>
    <row r="273" spans="1:12" s="3" customFormat="1">
      <c r="A273" s="63" t="str">
        <f>IF(D273&lt;&gt;"",1+MAX($A$8:A272),"")</f>
        <v/>
      </c>
      <c r="B273" s="178"/>
      <c r="C273" s="159" t="s">
        <v>257</v>
      </c>
      <c r="D273" s="69"/>
      <c r="E273" s="69"/>
      <c r="F273" s="70" t="str">
        <f t="shared" si="43"/>
        <v/>
      </c>
      <c r="G273" s="71" t="str">
        <f t="shared" si="44"/>
        <v/>
      </c>
      <c r="H273" s="72" t="str">
        <f>IF(D273=0,"",0)</f>
        <v/>
      </c>
      <c r="I273" s="72"/>
      <c r="J273" s="74"/>
      <c r="K273" s="147"/>
      <c r="L273" s="76"/>
    </row>
    <row r="274" spans="1:12" s="3" customFormat="1">
      <c r="A274" s="63">
        <f>IF(D274&lt;&gt;"",1+MAX($A$8:A273),"")</f>
        <v>177</v>
      </c>
      <c r="B274" s="178"/>
      <c r="C274" s="77" t="s">
        <v>406</v>
      </c>
      <c r="D274" s="69">
        <v>1213</v>
      </c>
      <c r="E274" s="69" t="s">
        <v>87</v>
      </c>
      <c r="F274" s="70">
        <f t="shared" si="43"/>
        <v>0</v>
      </c>
      <c r="G274" s="71">
        <f t="shared" si="44"/>
        <v>1213</v>
      </c>
      <c r="H274" s="72">
        <v>2.2000000000000002</v>
      </c>
      <c r="I274" s="72">
        <v>0</v>
      </c>
      <c r="J274" s="74">
        <f t="shared" ref="J274:J302" si="49">H274+I274</f>
        <v>2.2000000000000002</v>
      </c>
      <c r="K274" s="147">
        <f t="shared" ref="K274:K302" si="50">J274*G274</f>
        <v>2668.6000000000004</v>
      </c>
      <c r="L274" s="76"/>
    </row>
    <row r="275" spans="1:12" s="3" customFormat="1">
      <c r="A275" s="63">
        <f>IF(D275&lt;&gt;"",1+MAX($A$8:A274),"")</f>
        <v>178</v>
      </c>
      <c r="B275" s="178"/>
      <c r="C275" s="77" t="s">
        <v>252</v>
      </c>
      <c r="D275" s="69">
        <v>868</v>
      </c>
      <c r="E275" s="69" t="s">
        <v>87</v>
      </c>
      <c r="F275" s="70">
        <f t="shared" si="43"/>
        <v>0</v>
      </c>
      <c r="G275" s="71">
        <f t="shared" si="44"/>
        <v>868</v>
      </c>
      <c r="H275" s="72">
        <v>2.2999999999999998</v>
      </c>
      <c r="I275" s="72">
        <v>0</v>
      </c>
      <c r="J275" s="74">
        <f t="shared" si="49"/>
        <v>2.2999999999999998</v>
      </c>
      <c r="K275" s="147">
        <f t="shared" si="50"/>
        <v>1996.3999999999999</v>
      </c>
      <c r="L275" s="76"/>
    </row>
    <row r="276" spans="1:12" s="3" customFormat="1">
      <c r="A276" s="63">
        <f>IF(D276&lt;&gt;"",1+MAX($A$8:A275),"")</f>
        <v>179</v>
      </c>
      <c r="B276" s="178"/>
      <c r="C276" s="77" t="s">
        <v>253</v>
      </c>
      <c r="D276" s="69">
        <v>346</v>
      </c>
      <c r="E276" s="69" t="s">
        <v>87</v>
      </c>
      <c r="F276" s="70">
        <f t="shared" si="43"/>
        <v>0</v>
      </c>
      <c r="G276" s="71">
        <f t="shared" si="44"/>
        <v>346</v>
      </c>
      <c r="H276" s="72">
        <v>2.4</v>
      </c>
      <c r="I276" s="72">
        <v>0</v>
      </c>
      <c r="J276" s="74">
        <f t="shared" si="49"/>
        <v>2.4</v>
      </c>
      <c r="K276" s="147">
        <f t="shared" si="50"/>
        <v>830.4</v>
      </c>
      <c r="L276" s="76"/>
    </row>
    <row r="277" spans="1:12" s="3" customFormat="1">
      <c r="A277" s="63">
        <f>IF(D277&lt;&gt;"",1+MAX($A$8:A276),"")</f>
        <v>180</v>
      </c>
      <c r="B277" s="178"/>
      <c r="C277" s="77" t="s">
        <v>258</v>
      </c>
      <c r="D277" s="69">
        <v>1213</v>
      </c>
      <c r="E277" s="69" t="s">
        <v>87</v>
      </c>
      <c r="F277" s="70">
        <f t="shared" si="43"/>
        <v>0</v>
      </c>
      <c r="G277" s="71">
        <f t="shared" si="44"/>
        <v>1213</v>
      </c>
      <c r="H277" s="72">
        <v>2</v>
      </c>
      <c r="I277" s="72">
        <v>0</v>
      </c>
      <c r="J277" s="74">
        <f t="shared" si="49"/>
        <v>2</v>
      </c>
      <c r="K277" s="147">
        <f t="shared" si="50"/>
        <v>2426</v>
      </c>
      <c r="L277" s="76"/>
    </row>
    <row r="278" spans="1:12" s="3" customFormat="1">
      <c r="A278" s="63">
        <f>IF(D278&lt;&gt;"",1+MAX($A$8:A277),"")</f>
        <v>181</v>
      </c>
      <c r="B278" s="178"/>
      <c r="C278" s="77" t="s">
        <v>256</v>
      </c>
      <c r="D278" s="69">
        <v>260</v>
      </c>
      <c r="E278" s="69" t="s">
        <v>110</v>
      </c>
      <c r="F278" s="70">
        <f t="shared" si="43"/>
        <v>0</v>
      </c>
      <c r="G278" s="71">
        <f t="shared" si="44"/>
        <v>260</v>
      </c>
      <c r="H278" s="72">
        <v>1.5</v>
      </c>
      <c r="I278" s="72">
        <v>0</v>
      </c>
      <c r="J278" s="74">
        <f t="shared" si="49"/>
        <v>1.5</v>
      </c>
      <c r="K278" s="147">
        <f t="shared" si="50"/>
        <v>390</v>
      </c>
      <c r="L278" s="76"/>
    </row>
    <row r="279" spans="1:12" s="3" customFormat="1">
      <c r="A279" s="63" t="str">
        <f>IF(D279&lt;&gt;"",1+MAX($A$8:A278),"")</f>
        <v/>
      </c>
      <c r="B279" s="178"/>
      <c r="C279" s="159" t="s">
        <v>259</v>
      </c>
      <c r="D279" s="69"/>
      <c r="E279" s="69"/>
      <c r="F279" s="70"/>
      <c r="G279" s="71"/>
      <c r="H279" s="72"/>
      <c r="I279" s="72"/>
      <c r="J279" s="74"/>
      <c r="K279" s="147"/>
      <c r="L279" s="76"/>
    </row>
    <row r="280" spans="1:12" s="3" customFormat="1">
      <c r="A280" s="63">
        <f>IF(D280&lt;&gt;"",1+MAX($A$8:A279),"")</f>
        <v>182</v>
      </c>
      <c r="B280" s="178"/>
      <c r="C280" s="77" t="s">
        <v>407</v>
      </c>
      <c r="D280" s="69">
        <v>64</v>
      </c>
      <c r="E280" s="69" t="s">
        <v>87</v>
      </c>
      <c r="F280" s="70">
        <f>IF(D280=0,"",0)</f>
        <v>0</v>
      </c>
      <c r="G280" s="71">
        <f>IF(D280="","",D280+(D280*F280))</f>
        <v>64</v>
      </c>
      <c r="H280" s="72">
        <v>2.2000000000000002</v>
      </c>
      <c r="I280" s="72">
        <v>0</v>
      </c>
      <c r="J280" s="74">
        <f t="shared" si="49"/>
        <v>2.2000000000000002</v>
      </c>
      <c r="K280" s="147">
        <f t="shared" si="50"/>
        <v>140.80000000000001</v>
      </c>
      <c r="L280" s="76"/>
    </row>
    <row r="281" spans="1:12" s="3" customFormat="1">
      <c r="A281" s="63">
        <f>IF(D281&lt;&gt;"",1+MAX($A$8:A280),"")</f>
        <v>183</v>
      </c>
      <c r="B281" s="178"/>
      <c r="C281" s="77" t="s">
        <v>252</v>
      </c>
      <c r="D281" s="69">
        <v>64</v>
      </c>
      <c r="E281" s="69" t="s">
        <v>87</v>
      </c>
      <c r="F281" s="70">
        <f>IF(D281=0,"",0)</f>
        <v>0</v>
      </c>
      <c r="G281" s="71">
        <f>IF(D281="","",D281+(D281*F281))</f>
        <v>64</v>
      </c>
      <c r="H281" s="72">
        <v>2.2999999999999998</v>
      </c>
      <c r="I281" s="72">
        <v>0</v>
      </c>
      <c r="J281" s="74">
        <f t="shared" si="49"/>
        <v>2.2999999999999998</v>
      </c>
      <c r="K281" s="147">
        <f t="shared" si="50"/>
        <v>147.19999999999999</v>
      </c>
      <c r="L281" s="76"/>
    </row>
    <row r="282" spans="1:12" s="3" customFormat="1">
      <c r="A282" s="63">
        <f>IF(D282&lt;&gt;"",1+MAX($A$8:A281),"")</f>
        <v>184</v>
      </c>
      <c r="B282" s="178"/>
      <c r="C282" s="77" t="s">
        <v>258</v>
      </c>
      <c r="D282" s="69">
        <v>64</v>
      </c>
      <c r="E282" s="69" t="s">
        <v>87</v>
      </c>
      <c r="F282" s="70">
        <f>IF(D282=0,"",0)</f>
        <v>0</v>
      </c>
      <c r="G282" s="71">
        <f>IF(D282="","",D282+(D282*F282))</f>
        <v>64</v>
      </c>
      <c r="H282" s="72">
        <v>2</v>
      </c>
      <c r="I282" s="72">
        <v>0</v>
      </c>
      <c r="J282" s="74">
        <f t="shared" si="49"/>
        <v>2</v>
      </c>
      <c r="K282" s="147">
        <f t="shared" si="50"/>
        <v>128</v>
      </c>
      <c r="L282" s="76"/>
    </row>
    <row r="283" spans="1:12" s="3" customFormat="1">
      <c r="A283" s="63">
        <f>IF(D283&lt;&gt;"",1+MAX($A$8:A282),"")</f>
        <v>185</v>
      </c>
      <c r="B283" s="178"/>
      <c r="C283" s="77" t="s">
        <v>256</v>
      </c>
      <c r="D283" s="69">
        <v>96</v>
      </c>
      <c r="E283" s="69" t="s">
        <v>110</v>
      </c>
      <c r="F283" s="70">
        <f>IF(D283=0,"",0)</f>
        <v>0</v>
      </c>
      <c r="G283" s="71">
        <f>IF(D283="","",D283+(D283*F283))</f>
        <v>96</v>
      </c>
      <c r="H283" s="72">
        <v>1.5</v>
      </c>
      <c r="I283" s="72">
        <v>0</v>
      </c>
      <c r="J283" s="74">
        <f t="shared" si="49"/>
        <v>1.5</v>
      </c>
      <c r="K283" s="147">
        <f t="shared" si="50"/>
        <v>144</v>
      </c>
      <c r="L283" s="76"/>
    </row>
    <row r="284" spans="1:12" s="3" customFormat="1">
      <c r="A284" s="63" t="str">
        <f>IF(D284&lt;&gt;"",1+MAX($A$8:A283),"")</f>
        <v/>
      </c>
      <c r="B284" s="178"/>
      <c r="C284" s="159" t="s">
        <v>260</v>
      </c>
      <c r="D284" s="157"/>
      <c r="E284" s="157"/>
      <c r="F284" s="70"/>
      <c r="G284" s="71"/>
      <c r="H284" s="72"/>
      <c r="I284" s="72"/>
      <c r="J284" s="74"/>
      <c r="K284" s="147"/>
      <c r="L284" s="76"/>
    </row>
    <row r="285" spans="1:12" s="3" customFormat="1">
      <c r="A285" s="63">
        <f>IF(D285&lt;&gt;"",1+MAX($A$8:A284),"")</f>
        <v>186</v>
      </c>
      <c r="B285" s="178"/>
      <c r="C285" s="77" t="s">
        <v>261</v>
      </c>
      <c r="D285" s="69">
        <v>795</v>
      </c>
      <c r="E285" s="69" t="s">
        <v>110</v>
      </c>
      <c r="F285" s="70">
        <f>IF(D285=0,"",0)</f>
        <v>0</v>
      </c>
      <c r="G285" s="71">
        <f>IF(D285="","",D285+(D285*F285))</f>
        <v>795</v>
      </c>
      <c r="H285" s="72">
        <v>5.4</v>
      </c>
      <c r="I285" s="72">
        <v>0</v>
      </c>
      <c r="J285" s="74">
        <f t="shared" si="49"/>
        <v>5.4</v>
      </c>
      <c r="K285" s="147">
        <f t="shared" si="50"/>
        <v>4293</v>
      </c>
      <c r="L285" s="76"/>
    </row>
    <row r="286" spans="1:12" s="3" customFormat="1">
      <c r="A286" s="63">
        <f>IF(D286&lt;&gt;"",1+MAX($A$8:A285),"")</f>
        <v>187</v>
      </c>
      <c r="B286" s="178"/>
      <c r="C286" s="77" t="s">
        <v>408</v>
      </c>
      <c r="D286" s="69">
        <v>2473</v>
      </c>
      <c r="E286" s="69" t="s">
        <v>87</v>
      </c>
      <c r="F286" s="70">
        <f>IF(D286=0,"",0)</f>
        <v>0</v>
      </c>
      <c r="G286" s="71">
        <f>IF(D286="","",D286+(D286*F286))</f>
        <v>2473</v>
      </c>
      <c r="H286" s="72">
        <v>5.9</v>
      </c>
      <c r="I286" s="72">
        <v>0</v>
      </c>
      <c r="J286" s="74">
        <f t="shared" si="49"/>
        <v>5.9</v>
      </c>
      <c r="K286" s="147">
        <f t="shared" si="50"/>
        <v>14590.7</v>
      </c>
      <c r="L286" s="76"/>
    </row>
    <row r="287" spans="1:12" s="3" customFormat="1">
      <c r="A287" s="63">
        <f>IF(D287&lt;&gt;"",1+MAX($A$8:A286),"")</f>
        <v>188</v>
      </c>
      <c r="B287" s="178"/>
      <c r="C287" s="77" t="s">
        <v>252</v>
      </c>
      <c r="D287" s="69">
        <v>3994</v>
      </c>
      <c r="E287" s="69" t="s">
        <v>87</v>
      </c>
      <c r="F287" s="70">
        <f>IF(D287=0,"",0)</f>
        <v>0</v>
      </c>
      <c r="G287" s="71">
        <f>IF(D287="","",D287+(D287*F287))</f>
        <v>3994</v>
      </c>
      <c r="H287" s="72">
        <v>2.2999999999999998</v>
      </c>
      <c r="I287" s="72">
        <v>0</v>
      </c>
      <c r="J287" s="74">
        <f t="shared" si="49"/>
        <v>2.2999999999999998</v>
      </c>
      <c r="K287" s="147">
        <f t="shared" si="50"/>
        <v>9186.1999999999989</v>
      </c>
      <c r="L287" s="76"/>
    </row>
    <row r="288" spans="1:12" s="3" customFormat="1">
      <c r="A288" s="63">
        <f>IF(D288&lt;&gt;"",1+MAX($A$8:A287),"")</f>
        <v>189</v>
      </c>
      <c r="B288" s="178"/>
      <c r="C288" s="77" t="s">
        <v>253</v>
      </c>
      <c r="D288" s="69">
        <v>952</v>
      </c>
      <c r="E288" s="69" t="s">
        <v>87</v>
      </c>
      <c r="F288" s="70">
        <f>IF(D288=0,"",0)</f>
        <v>0</v>
      </c>
      <c r="G288" s="71">
        <f>IF(D288="","",D288+(D288*F288))</f>
        <v>952</v>
      </c>
      <c r="H288" s="72">
        <v>2.4</v>
      </c>
      <c r="I288" s="72">
        <v>0</v>
      </c>
      <c r="J288" s="74">
        <f t="shared" si="49"/>
        <v>2.4</v>
      </c>
      <c r="K288" s="147">
        <f t="shared" si="50"/>
        <v>2284.7999999999997</v>
      </c>
      <c r="L288" s="76"/>
    </row>
    <row r="289" spans="1:12" s="3" customFormat="1">
      <c r="A289" s="63">
        <f>IF(D289&lt;&gt;"",1+MAX($A$8:A288),"")</f>
        <v>190</v>
      </c>
      <c r="B289" s="178"/>
      <c r="C289" s="77" t="s">
        <v>256</v>
      </c>
      <c r="D289" s="69">
        <v>1060</v>
      </c>
      <c r="E289" s="69" t="s">
        <v>110</v>
      </c>
      <c r="F289" s="70">
        <f>IF(D289=0,"",0)</f>
        <v>0</v>
      </c>
      <c r="G289" s="71">
        <f>IF(D289="","",D289+(D289*F289))</f>
        <v>1060</v>
      </c>
      <c r="H289" s="72">
        <v>1.5</v>
      </c>
      <c r="I289" s="72">
        <v>0</v>
      </c>
      <c r="J289" s="74">
        <f t="shared" si="49"/>
        <v>1.5</v>
      </c>
      <c r="K289" s="147">
        <f t="shared" si="50"/>
        <v>1590</v>
      </c>
      <c r="L289" s="76"/>
    </row>
    <row r="290" spans="1:12" s="3" customFormat="1">
      <c r="A290" s="63" t="str">
        <f>IF(D290&lt;&gt;"",1+MAX($A$8:A289),"")</f>
        <v/>
      </c>
      <c r="B290" s="178"/>
      <c r="C290" s="159" t="s">
        <v>262</v>
      </c>
      <c r="D290" s="69"/>
      <c r="E290" s="69"/>
      <c r="F290" s="70"/>
      <c r="G290" s="71"/>
      <c r="H290" s="72"/>
      <c r="I290" s="72"/>
      <c r="J290" s="74"/>
      <c r="K290" s="147"/>
      <c r="L290" s="76"/>
    </row>
    <row r="291" spans="1:12" s="3" customFormat="1">
      <c r="A291" s="63">
        <f>IF(D291&lt;&gt;"",1+MAX($A$8:A290),"")</f>
        <v>191</v>
      </c>
      <c r="B291" s="178"/>
      <c r="C291" s="77" t="s">
        <v>263</v>
      </c>
      <c r="D291" s="69">
        <v>45</v>
      </c>
      <c r="E291" s="69" t="s">
        <v>110</v>
      </c>
      <c r="F291" s="70">
        <f>IF(D291=0,"",0)</f>
        <v>0</v>
      </c>
      <c r="G291" s="71">
        <f>IF(D291="","",D291+(D291*F291))</f>
        <v>45</v>
      </c>
      <c r="H291" s="72">
        <v>7.5</v>
      </c>
      <c r="I291" s="72">
        <v>0</v>
      </c>
      <c r="J291" s="74">
        <f t="shared" si="49"/>
        <v>7.5</v>
      </c>
      <c r="K291" s="147">
        <f t="shared" si="50"/>
        <v>337.5</v>
      </c>
      <c r="L291" s="76"/>
    </row>
    <row r="292" spans="1:12" s="3" customFormat="1">
      <c r="A292" s="63">
        <f>IF(D292&lt;&gt;"",1+MAX($A$8:A291),"")</f>
        <v>192</v>
      </c>
      <c r="B292" s="178"/>
      <c r="C292" s="77" t="s">
        <v>409</v>
      </c>
      <c r="D292" s="69">
        <v>140</v>
      </c>
      <c r="E292" s="69" t="s">
        <v>87</v>
      </c>
      <c r="F292" s="70">
        <f>IF(D292=0,"",0)</f>
        <v>0</v>
      </c>
      <c r="G292" s="71">
        <f>IF(D292="","",D292+(D292*F292))</f>
        <v>140</v>
      </c>
      <c r="H292" s="72">
        <v>7</v>
      </c>
      <c r="I292" s="72">
        <v>0</v>
      </c>
      <c r="J292" s="74">
        <f t="shared" si="49"/>
        <v>7</v>
      </c>
      <c r="K292" s="147">
        <f t="shared" si="50"/>
        <v>980</v>
      </c>
      <c r="L292" s="76"/>
    </row>
    <row r="293" spans="1:12" s="3" customFormat="1">
      <c r="A293" s="63">
        <f>IF(D293&lt;&gt;"",1+MAX($A$8:A292),"")</f>
        <v>193</v>
      </c>
      <c r="B293" s="178"/>
      <c r="C293" s="77" t="s">
        <v>252</v>
      </c>
      <c r="D293" s="69">
        <v>243</v>
      </c>
      <c r="E293" s="69" t="s">
        <v>87</v>
      </c>
      <c r="F293" s="70">
        <f>IF(D293=0,"",0)</f>
        <v>0</v>
      </c>
      <c r="G293" s="71">
        <f>IF(D293="","",D293+(D293*F293))</f>
        <v>243</v>
      </c>
      <c r="H293" s="72">
        <v>2.2999999999999998</v>
      </c>
      <c r="I293" s="72">
        <v>0</v>
      </c>
      <c r="J293" s="74">
        <f t="shared" si="49"/>
        <v>2.2999999999999998</v>
      </c>
      <c r="K293" s="147">
        <f t="shared" si="50"/>
        <v>558.9</v>
      </c>
      <c r="L293" s="76"/>
    </row>
    <row r="294" spans="1:12" s="3" customFormat="1">
      <c r="A294" s="63">
        <f>IF(D294&lt;&gt;"",1+MAX($A$8:A293),"")</f>
        <v>194</v>
      </c>
      <c r="B294" s="178"/>
      <c r="C294" s="77" t="s">
        <v>253</v>
      </c>
      <c r="D294" s="69">
        <v>38</v>
      </c>
      <c r="E294" s="69" t="s">
        <v>87</v>
      </c>
      <c r="F294" s="70">
        <f>IF(D294=0,"",0)</f>
        <v>0</v>
      </c>
      <c r="G294" s="71">
        <f>IF(D294="","",D294+(D294*F294))</f>
        <v>38</v>
      </c>
      <c r="H294" s="72">
        <v>2.4</v>
      </c>
      <c r="I294" s="72">
        <v>0</v>
      </c>
      <c r="J294" s="74">
        <f t="shared" si="49"/>
        <v>2.4</v>
      </c>
      <c r="K294" s="147">
        <f t="shared" si="50"/>
        <v>91.2</v>
      </c>
      <c r="L294" s="76"/>
    </row>
    <row r="295" spans="1:12" s="3" customFormat="1">
      <c r="A295" s="63">
        <f>IF(D295&lt;&gt;"",1+MAX($A$8:A294),"")</f>
        <v>195</v>
      </c>
      <c r="B295" s="178"/>
      <c r="C295" s="77" t="s">
        <v>256</v>
      </c>
      <c r="D295" s="69">
        <v>60</v>
      </c>
      <c r="E295" s="69" t="s">
        <v>110</v>
      </c>
      <c r="F295" s="70">
        <f>IF(D295=0,"",0)</f>
        <v>0</v>
      </c>
      <c r="G295" s="71">
        <f>IF(D295="","",D295+(D295*F295))</f>
        <v>60</v>
      </c>
      <c r="H295" s="72">
        <v>1.5</v>
      </c>
      <c r="I295" s="72">
        <v>0</v>
      </c>
      <c r="J295" s="74">
        <f t="shared" si="49"/>
        <v>1.5</v>
      </c>
      <c r="K295" s="147">
        <f t="shared" si="50"/>
        <v>90</v>
      </c>
      <c r="L295" s="76"/>
    </row>
    <row r="296" spans="1:12" s="3" customFormat="1">
      <c r="A296" s="63" t="str">
        <f>IF(D296&lt;&gt;"",1+MAX($A$8:A295),"")</f>
        <v/>
      </c>
      <c r="B296" s="178"/>
      <c r="C296" s="159" t="s">
        <v>264</v>
      </c>
      <c r="D296" s="157"/>
      <c r="E296" s="157"/>
      <c r="F296" s="70"/>
      <c r="G296" s="71"/>
      <c r="H296" s="72"/>
      <c r="I296" s="72"/>
      <c r="J296" s="74"/>
      <c r="K296" s="147"/>
      <c r="L296" s="76"/>
    </row>
    <row r="297" spans="1:12" s="3" customFormat="1">
      <c r="A297" s="63">
        <f>IF(D297&lt;&gt;"",1+MAX($A$8:A296),"")</f>
        <v>196</v>
      </c>
      <c r="B297" s="178"/>
      <c r="C297" s="77" t="s">
        <v>261</v>
      </c>
      <c r="D297" s="69">
        <v>39</v>
      </c>
      <c r="E297" s="69" t="s">
        <v>110</v>
      </c>
      <c r="F297" s="70">
        <f>IF(D297=0,"",0)</f>
        <v>0</v>
      </c>
      <c r="G297" s="71">
        <f>IF(D297="","",D297+(D297*F297))</f>
        <v>39</v>
      </c>
      <c r="H297" s="72">
        <v>5.4</v>
      </c>
      <c r="I297" s="72">
        <v>0</v>
      </c>
      <c r="J297" s="74">
        <f t="shared" si="49"/>
        <v>5.4</v>
      </c>
      <c r="K297" s="147">
        <f t="shared" si="50"/>
        <v>210.60000000000002</v>
      </c>
      <c r="L297" s="76"/>
    </row>
    <row r="298" spans="1:12" s="3" customFormat="1">
      <c r="A298" s="63">
        <f>IF(D298&lt;&gt;"",1+MAX($A$8:A297),"")</f>
        <v>197</v>
      </c>
      <c r="B298" s="178"/>
      <c r="C298" s="77" t="s">
        <v>410</v>
      </c>
      <c r="D298" s="69">
        <v>46</v>
      </c>
      <c r="E298" s="69" t="s">
        <v>87</v>
      </c>
      <c r="F298" s="70">
        <f>IF(D298=0,"",0)</f>
        <v>0</v>
      </c>
      <c r="G298" s="71">
        <f>IF(D298="","",D298+(D298*F298))</f>
        <v>46</v>
      </c>
      <c r="H298" s="72">
        <v>5.9</v>
      </c>
      <c r="I298" s="72">
        <v>0</v>
      </c>
      <c r="J298" s="74">
        <f t="shared" si="49"/>
        <v>5.9</v>
      </c>
      <c r="K298" s="147">
        <f t="shared" si="50"/>
        <v>271.40000000000003</v>
      </c>
      <c r="L298" s="76"/>
    </row>
    <row r="299" spans="1:12" s="3" customFormat="1">
      <c r="A299" s="63">
        <f>IF(D299&lt;&gt;"",1+MAX($A$8:A298),"")</f>
        <v>198</v>
      </c>
      <c r="B299" s="178"/>
      <c r="C299" s="77" t="s">
        <v>252</v>
      </c>
      <c r="D299" s="69">
        <v>91</v>
      </c>
      <c r="E299" s="69" t="s">
        <v>87</v>
      </c>
      <c r="F299" s="70">
        <f>IF(D299=0,"",0)</f>
        <v>0</v>
      </c>
      <c r="G299" s="71">
        <f>IF(D299="","",D299+(D299*F299))</f>
        <v>91</v>
      </c>
      <c r="H299" s="72">
        <v>2.2999999999999998</v>
      </c>
      <c r="I299" s="72">
        <v>0</v>
      </c>
      <c r="J299" s="74">
        <f t="shared" si="49"/>
        <v>2.2999999999999998</v>
      </c>
      <c r="K299" s="147">
        <f t="shared" si="50"/>
        <v>209.29999999999998</v>
      </c>
      <c r="L299" s="76"/>
    </row>
    <row r="300" spans="1:12" s="3" customFormat="1">
      <c r="A300" s="63">
        <f>IF(D300&lt;&gt;"",1+MAX($A$8:A299),"")</f>
        <v>199</v>
      </c>
      <c r="B300" s="178"/>
      <c r="C300" s="77" t="s">
        <v>256</v>
      </c>
      <c r="D300" s="69">
        <v>52</v>
      </c>
      <c r="E300" s="69" t="s">
        <v>110</v>
      </c>
      <c r="F300" s="70">
        <f>IF(D300=0,"",0)</f>
        <v>0</v>
      </c>
      <c r="G300" s="71">
        <f>IF(D300="","",D300+(D300*F300))</f>
        <v>52</v>
      </c>
      <c r="H300" s="72">
        <v>1.5</v>
      </c>
      <c r="I300" s="72">
        <v>0</v>
      </c>
      <c r="J300" s="74">
        <f t="shared" si="49"/>
        <v>1.5</v>
      </c>
      <c r="K300" s="147">
        <f t="shared" si="50"/>
        <v>78</v>
      </c>
      <c r="L300" s="76"/>
    </row>
    <row r="301" spans="1:12" s="3" customFormat="1">
      <c r="A301" s="63" t="str">
        <f>IF(D301&lt;&gt;"",1+MAX($A$8:A300),"")</f>
        <v/>
      </c>
      <c r="B301" s="178"/>
      <c r="C301" s="159" t="s">
        <v>265</v>
      </c>
      <c r="D301" s="69"/>
      <c r="E301" s="69"/>
      <c r="F301" s="70"/>
      <c r="G301" s="71"/>
      <c r="H301" s="72"/>
      <c r="I301" s="72"/>
      <c r="J301" s="74"/>
      <c r="K301" s="147"/>
      <c r="L301" s="76"/>
    </row>
    <row r="302" spans="1:12" s="3" customFormat="1">
      <c r="A302" s="63">
        <f>IF(D302&lt;&gt;"",1+MAX($A$8:A301),"")</f>
        <v>200</v>
      </c>
      <c r="B302" s="178"/>
      <c r="C302" s="77" t="s">
        <v>252</v>
      </c>
      <c r="D302" s="69">
        <v>355</v>
      </c>
      <c r="E302" s="69" t="s">
        <v>87</v>
      </c>
      <c r="F302" s="70">
        <f>IF(D302=0,"",0)</f>
        <v>0</v>
      </c>
      <c r="G302" s="71">
        <f>IF(D302="","",D302+(D302*F302))</f>
        <v>355</v>
      </c>
      <c r="H302" s="72">
        <v>2.2999999999999998</v>
      </c>
      <c r="I302" s="72">
        <v>0</v>
      </c>
      <c r="J302" s="74">
        <f t="shared" si="49"/>
        <v>2.2999999999999998</v>
      </c>
      <c r="K302" s="147">
        <f t="shared" si="50"/>
        <v>816.49999999999989</v>
      </c>
      <c r="L302" s="76"/>
    </row>
    <row r="303" spans="1:12" s="3" customFormat="1">
      <c r="A303" s="63">
        <f>IF(D303&lt;&gt;"",1+MAX($A$8:A302),"")</f>
        <v>201</v>
      </c>
      <c r="B303" s="178"/>
      <c r="C303" s="77" t="s">
        <v>253</v>
      </c>
      <c r="D303" s="69">
        <v>112</v>
      </c>
      <c r="E303" s="69" t="s">
        <v>87</v>
      </c>
      <c r="F303" s="70">
        <f>IF(D303=0,"",0)</f>
        <v>0</v>
      </c>
      <c r="G303" s="71">
        <f>IF(D303="","",D303+(D303*F303))</f>
        <v>112</v>
      </c>
      <c r="H303" s="72">
        <v>2.4</v>
      </c>
      <c r="I303" s="72">
        <v>0</v>
      </c>
      <c r="J303" s="74">
        <f t="shared" ref="J303:J365" si="51">H303+I303</f>
        <v>2.4</v>
      </c>
      <c r="K303" s="147">
        <f t="shared" ref="K303:K365" si="52">J303*G303</f>
        <v>268.8</v>
      </c>
      <c r="L303" s="76"/>
    </row>
    <row r="304" spans="1:12" s="3" customFormat="1">
      <c r="A304" s="63" t="str">
        <f>IF(D304&lt;&gt;"",1+MAX($A$8:A303),"")</f>
        <v/>
      </c>
      <c r="B304" s="178"/>
      <c r="C304" s="160" t="s">
        <v>266</v>
      </c>
      <c r="D304" s="69"/>
      <c r="E304" s="69"/>
      <c r="F304" s="70"/>
      <c r="G304" s="71"/>
      <c r="H304" s="72"/>
      <c r="I304" s="72"/>
      <c r="J304" s="74"/>
      <c r="K304" s="147"/>
      <c r="L304" s="76"/>
    </row>
    <row r="305" spans="1:12" s="3" customFormat="1">
      <c r="A305" s="63">
        <f>IF(D305&lt;&gt;"",1+MAX($A$8:A304),"")</f>
        <v>202</v>
      </c>
      <c r="B305" s="178"/>
      <c r="C305" s="77" t="s">
        <v>267</v>
      </c>
      <c r="D305" s="69">
        <v>2820</v>
      </c>
      <c r="E305" s="69" t="s">
        <v>87</v>
      </c>
      <c r="F305" s="70">
        <f>IF(D305=0,"",0)</f>
        <v>0</v>
      </c>
      <c r="G305" s="71">
        <f>IF(D305="","",D305+(D305*F305))</f>
        <v>2820</v>
      </c>
      <c r="H305" s="72">
        <v>3.5</v>
      </c>
      <c r="I305" s="72">
        <v>0</v>
      </c>
      <c r="J305" s="74">
        <f t="shared" si="51"/>
        <v>3.5</v>
      </c>
      <c r="K305" s="147">
        <f t="shared" si="52"/>
        <v>9870</v>
      </c>
      <c r="L305" s="76"/>
    </row>
    <row r="306" spans="1:12" s="3" customFormat="1">
      <c r="A306" s="63">
        <f>IF(D306&lt;&gt;"",1+MAX($A$8:A305),"")</f>
        <v>203</v>
      </c>
      <c r="B306" s="178"/>
      <c r="C306" s="77" t="s">
        <v>268</v>
      </c>
      <c r="D306" s="69">
        <v>72</v>
      </c>
      <c r="E306" s="69" t="s">
        <v>87</v>
      </c>
      <c r="F306" s="70">
        <f>IF(D306=0,"",0)</f>
        <v>0</v>
      </c>
      <c r="G306" s="71">
        <f>IF(D306="","",D306+(D306*F306))</f>
        <v>72</v>
      </c>
      <c r="H306" s="72">
        <v>3.5</v>
      </c>
      <c r="I306" s="72">
        <v>0</v>
      </c>
      <c r="J306" s="74">
        <f t="shared" si="51"/>
        <v>3.5</v>
      </c>
      <c r="K306" s="147">
        <f t="shared" si="52"/>
        <v>252</v>
      </c>
      <c r="L306" s="76"/>
    </row>
    <row r="307" spans="1:12" s="3" customFormat="1">
      <c r="A307" s="63">
        <f>IF(D307&lt;&gt;"",1+MAX($A$8:A306),"")</f>
        <v>204</v>
      </c>
      <c r="B307" s="178"/>
      <c r="C307" s="77" t="s">
        <v>269</v>
      </c>
      <c r="D307" s="69">
        <v>880</v>
      </c>
      <c r="E307" s="69" t="s">
        <v>87</v>
      </c>
      <c r="F307" s="70">
        <f>IF(D307=0,"",0)</f>
        <v>0</v>
      </c>
      <c r="G307" s="71">
        <f>IF(D307="","",D307+(D307*F307))</f>
        <v>880</v>
      </c>
      <c r="H307" s="72">
        <v>4.2</v>
      </c>
      <c r="I307" s="72">
        <v>0</v>
      </c>
      <c r="J307" s="74">
        <f t="shared" si="51"/>
        <v>4.2</v>
      </c>
      <c r="K307" s="147">
        <f t="shared" si="52"/>
        <v>3696</v>
      </c>
      <c r="L307" s="76"/>
    </row>
    <row r="308" spans="1:12" s="3" customFormat="1">
      <c r="A308" s="63" t="str">
        <f>IF(D308&lt;&gt;"",1+MAX($A$8:A307),"")</f>
        <v/>
      </c>
      <c r="B308" s="178"/>
      <c r="C308" s="158" t="s">
        <v>151</v>
      </c>
      <c r="D308" s="69"/>
      <c r="E308" s="69"/>
      <c r="F308" s="70"/>
      <c r="G308" s="71"/>
      <c r="H308" s="72"/>
      <c r="I308" s="72"/>
      <c r="J308" s="74"/>
      <c r="K308" s="147"/>
      <c r="L308" s="76"/>
    </row>
    <row r="309" spans="1:12" s="3" customFormat="1">
      <c r="A309" s="63" t="str">
        <f>IF(D309&lt;&gt;"",1+MAX($A$8:A308),"")</f>
        <v/>
      </c>
      <c r="B309" s="178"/>
      <c r="C309" s="159" t="s">
        <v>270</v>
      </c>
      <c r="D309" s="157"/>
      <c r="E309" s="157"/>
      <c r="F309" s="70"/>
      <c r="G309" s="71"/>
      <c r="H309" s="72"/>
      <c r="I309" s="72"/>
      <c r="J309" s="74"/>
      <c r="K309" s="147"/>
      <c r="L309" s="76"/>
    </row>
    <row r="310" spans="1:12" s="3" customFormat="1">
      <c r="A310" s="63">
        <f>IF(D310&lt;&gt;"",1+MAX($A$8:A309),"")</f>
        <v>205</v>
      </c>
      <c r="B310" s="178"/>
      <c r="C310" s="77" t="s">
        <v>251</v>
      </c>
      <c r="D310" s="69">
        <v>546</v>
      </c>
      <c r="E310" s="69" t="s">
        <v>110</v>
      </c>
      <c r="F310" s="70">
        <f t="shared" ref="F310:F316" si="53">IF(D310=0,"",0)</f>
        <v>0</v>
      </c>
      <c r="G310" s="71">
        <f t="shared" ref="G310:G316" si="54">IF(D310="","",D310+(D310*F310))</f>
        <v>546</v>
      </c>
      <c r="H310" s="72">
        <v>5.4</v>
      </c>
      <c r="I310" s="72">
        <v>0</v>
      </c>
      <c r="J310" s="74">
        <f t="shared" si="51"/>
        <v>5.4</v>
      </c>
      <c r="K310" s="147">
        <f t="shared" si="52"/>
        <v>2948.4</v>
      </c>
      <c r="L310" s="76"/>
    </row>
    <row r="311" spans="1:12" s="3" customFormat="1">
      <c r="A311" s="63">
        <f>IF(D311&lt;&gt;"",1+MAX($A$8:A310),"")</f>
        <v>206</v>
      </c>
      <c r="B311" s="178"/>
      <c r="C311" s="77" t="s">
        <v>411</v>
      </c>
      <c r="D311" s="69">
        <v>1664</v>
      </c>
      <c r="E311" s="69" t="s">
        <v>87</v>
      </c>
      <c r="F311" s="70">
        <f t="shared" si="53"/>
        <v>0</v>
      </c>
      <c r="G311" s="71">
        <f t="shared" si="54"/>
        <v>1664</v>
      </c>
      <c r="H311" s="72">
        <v>5.9</v>
      </c>
      <c r="I311" s="72">
        <v>0</v>
      </c>
      <c r="J311" s="74">
        <f t="shared" si="51"/>
        <v>5.9</v>
      </c>
      <c r="K311" s="147">
        <f t="shared" si="52"/>
        <v>9817.6</v>
      </c>
      <c r="L311" s="76"/>
    </row>
    <row r="312" spans="1:12" s="3" customFormat="1">
      <c r="A312" s="63">
        <f>IF(D312&lt;&gt;"",1+MAX($A$8:A311),"")</f>
        <v>207</v>
      </c>
      <c r="B312" s="178"/>
      <c r="C312" s="77" t="s">
        <v>252</v>
      </c>
      <c r="D312" s="69">
        <v>1592</v>
      </c>
      <c r="E312" s="69" t="s">
        <v>87</v>
      </c>
      <c r="F312" s="70">
        <f t="shared" si="53"/>
        <v>0</v>
      </c>
      <c r="G312" s="71">
        <f t="shared" si="54"/>
        <v>1592</v>
      </c>
      <c r="H312" s="72">
        <v>2.2999999999999998</v>
      </c>
      <c r="I312" s="72">
        <v>0</v>
      </c>
      <c r="J312" s="74">
        <f t="shared" si="51"/>
        <v>2.2999999999999998</v>
      </c>
      <c r="K312" s="147">
        <f t="shared" si="52"/>
        <v>3661.6</v>
      </c>
      <c r="L312" s="76"/>
    </row>
    <row r="313" spans="1:12" s="3" customFormat="1">
      <c r="A313" s="63">
        <f>IF(D313&lt;&gt;"",1+MAX($A$8:A312),"")</f>
        <v>208</v>
      </c>
      <c r="B313" s="178"/>
      <c r="C313" s="77" t="s">
        <v>253</v>
      </c>
      <c r="D313" s="69">
        <v>72</v>
      </c>
      <c r="E313" s="69" t="s">
        <v>87</v>
      </c>
      <c r="F313" s="70">
        <f t="shared" si="53"/>
        <v>0</v>
      </c>
      <c r="G313" s="71">
        <f t="shared" si="54"/>
        <v>72</v>
      </c>
      <c r="H313" s="72">
        <v>2.4</v>
      </c>
      <c r="I313" s="72">
        <v>0</v>
      </c>
      <c r="J313" s="74">
        <f t="shared" si="51"/>
        <v>2.4</v>
      </c>
      <c r="K313" s="147">
        <f t="shared" si="52"/>
        <v>172.79999999999998</v>
      </c>
      <c r="L313" s="76"/>
    </row>
    <row r="314" spans="1:12" s="3" customFormat="1">
      <c r="A314" s="63">
        <f>IF(D314&lt;&gt;"",1+MAX($A$8:A313),"")</f>
        <v>209</v>
      </c>
      <c r="B314" s="178"/>
      <c r="C314" s="77" t="s">
        <v>254</v>
      </c>
      <c r="D314" s="69">
        <v>1664</v>
      </c>
      <c r="E314" s="69" t="s">
        <v>87</v>
      </c>
      <c r="F314" s="70">
        <f t="shared" si="53"/>
        <v>0</v>
      </c>
      <c r="G314" s="71">
        <f t="shared" si="54"/>
        <v>1664</v>
      </c>
      <c r="H314" s="72">
        <v>3.2</v>
      </c>
      <c r="I314" s="72">
        <v>0</v>
      </c>
      <c r="J314" s="74">
        <f t="shared" si="51"/>
        <v>3.2</v>
      </c>
      <c r="K314" s="147">
        <f t="shared" si="52"/>
        <v>5324.8</v>
      </c>
      <c r="L314" s="76"/>
    </row>
    <row r="315" spans="1:12" s="3" customFormat="1">
      <c r="A315" s="63">
        <f>IF(D315&lt;&gt;"",1+MAX($A$8:A314),"")</f>
        <v>210</v>
      </c>
      <c r="B315" s="178"/>
      <c r="C315" s="77" t="s">
        <v>255</v>
      </c>
      <c r="D315" s="69">
        <v>1664</v>
      </c>
      <c r="E315" s="69" t="s">
        <v>87</v>
      </c>
      <c r="F315" s="70">
        <f t="shared" si="53"/>
        <v>0</v>
      </c>
      <c r="G315" s="71">
        <f t="shared" si="54"/>
        <v>1664</v>
      </c>
      <c r="H315" s="72">
        <v>2</v>
      </c>
      <c r="I315" s="72">
        <v>0</v>
      </c>
      <c r="J315" s="74">
        <f t="shared" si="51"/>
        <v>2</v>
      </c>
      <c r="K315" s="147">
        <f t="shared" si="52"/>
        <v>3328</v>
      </c>
      <c r="L315" s="76"/>
    </row>
    <row r="316" spans="1:12" s="3" customFormat="1">
      <c r="A316" s="63">
        <f>IF(D316&lt;&gt;"",1+MAX($A$8:A315),"")</f>
        <v>211</v>
      </c>
      <c r="B316" s="178"/>
      <c r="C316" s="77" t="s">
        <v>256</v>
      </c>
      <c r="D316" s="69">
        <v>364</v>
      </c>
      <c r="E316" s="69" t="s">
        <v>110</v>
      </c>
      <c r="F316" s="70">
        <f t="shared" si="53"/>
        <v>0</v>
      </c>
      <c r="G316" s="71">
        <f t="shared" si="54"/>
        <v>364</v>
      </c>
      <c r="H316" s="72">
        <v>1.5</v>
      </c>
      <c r="I316" s="72">
        <v>0</v>
      </c>
      <c r="J316" s="74">
        <f t="shared" si="51"/>
        <v>1.5</v>
      </c>
      <c r="K316" s="147">
        <f t="shared" si="52"/>
        <v>546</v>
      </c>
      <c r="L316" s="76"/>
    </row>
    <row r="317" spans="1:12" s="3" customFormat="1">
      <c r="A317" s="63" t="str">
        <f>IF(D317&lt;&gt;"",1+MAX($A$8:A316),"")</f>
        <v/>
      </c>
      <c r="B317" s="178"/>
      <c r="C317" s="159" t="s">
        <v>271</v>
      </c>
      <c r="D317" s="157"/>
      <c r="E317" s="157"/>
      <c r="F317" s="70"/>
      <c r="G317" s="71"/>
      <c r="H317" s="72"/>
      <c r="I317" s="72"/>
      <c r="J317" s="74"/>
      <c r="K317" s="147"/>
      <c r="L317" s="76"/>
    </row>
    <row r="318" spans="1:12" s="3" customFormat="1">
      <c r="A318" s="63">
        <f>IF(D318&lt;&gt;"",1+MAX($A$8:A317),"")</f>
        <v>212</v>
      </c>
      <c r="B318" s="178"/>
      <c r="C318" s="77" t="s">
        <v>261</v>
      </c>
      <c r="D318" s="69">
        <v>345</v>
      </c>
      <c r="E318" s="69" t="s">
        <v>110</v>
      </c>
      <c r="F318" s="70">
        <f>IF(D318=0,"",0)</f>
        <v>0</v>
      </c>
      <c r="G318" s="71">
        <f>IF(D318="","",D318+(D318*F318))</f>
        <v>345</v>
      </c>
      <c r="H318" s="72">
        <v>5.4</v>
      </c>
      <c r="I318" s="72">
        <v>0</v>
      </c>
      <c r="J318" s="74">
        <f t="shared" si="51"/>
        <v>5.4</v>
      </c>
      <c r="K318" s="147">
        <f t="shared" si="52"/>
        <v>1863.0000000000002</v>
      </c>
      <c r="L318" s="76"/>
    </row>
    <row r="319" spans="1:12" s="3" customFormat="1">
      <c r="A319" s="63">
        <f>IF(D319&lt;&gt;"",1+MAX($A$8:A318),"")</f>
        <v>213</v>
      </c>
      <c r="B319" s="178"/>
      <c r="C319" s="77" t="s">
        <v>412</v>
      </c>
      <c r="D319" s="69">
        <v>1044</v>
      </c>
      <c r="E319" s="69" t="s">
        <v>87</v>
      </c>
      <c r="F319" s="70">
        <f>IF(D319=0,"",0)</f>
        <v>0</v>
      </c>
      <c r="G319" s="71">
        <f>IF(D319="","",D319+(D319*F319))</f>
        <v>1044</v>
      </c>
      <c r="H319" s="72">
        <v>5.9</v>
      </c>
      <c r="I319" s="72">
        <v>0</v>
      </c>
      <c r="J319" s="74">
        <f t="shared" si="51"/>
        <v>5.9</v>
      </c>
      <c r="K319" s="147">
        <f t="shared" si="52"/>
        <v>6159.6</v>
      </c>
      <c r="L319" s="76"/>
    </row>
    <row r="320" spans="1:12" s="3" customFormat="1">
      <c r="A320" s="63">
        <f>IF(D320&lt;&gt;"",1+MAX($A$8:A319),"")</f>
        <v>214</v>
      </c>
      <c r="B320" s="178"/>
      <c r="C320" s="77" t="s">
        <v>252</v>
      </c>
      <c r="D320" s="69">
        <v>1827</v>
      </c>
      <c r="E320" s="69" t="s">
        <v>87</v>
      </c>
      <c r="F320" s="70">
        <f>IF(D320=0,"",0)</f>
        <v>0</v>
      </c>
      <c r="G320" s="71">
        <f>IF(D320="","",D320+(D320*F320))</f>
        <v>1827</v>
      </c>
      <c r="H320" s="72">
        <v>2.2999999999999998</v>
      </c>
      <c r="I320" s="72">
        <v>0</v>
      </c>
      <c r="J320" s="74">
        <f t="shared" si="51"/>
        <v>2.2999999999999998</v>
      </c>
      <c r="K320" s="147">
        <f t="shared" si="52"/>
        <v>4202.0999999999995</v>
      </c>
      <c r="L320" s="76"/>
    </row>
    <row r="321" spans="1:12" s="3" customFormat="1">
      <c r="A321" s="63">
        <f>IF(D321&lt;&gt;"",1+MAX($A$8:A320),"")</f>
        <v>215</v>
      </c>
      <c r="B321" s="178"/>
      <c r="C321" s="77" t="s">
        <v>253</v>
      </c>
      <c r="D321" s="69">
        <v>261</v>
      </c>
      <c r="E321" s="69" t="s">
        <v>87</v>
      </c>
      <c r="F321" s="70">
        <f>IF(D321=0,"",0)</f>
        <v>0</v>
      </c>
      <c r="G321" s="71">
        <f>IF(D321="","",D321+(D321*F321))</f>
        <v>261</v>
      </c>
      <c r="H321" s="72">
        <v>2.4</v>
      </c>
      <c r="I321" s="72">
        <v>0</v>
      </c>
      <c r="J321" s="74">
        <f t="shared" si="51"/>
        <v>2.4</v>
      </c>
      <c r="K321" s="147">
        <f t="shared" si="52"/>
        <v>626.4</v>
      </c>
      <c r="L321" s="76"/>
    </row>
    <row r="322" spans="1:12" s="3" customFormat="1">
      <c r="A322" s="63">
        <f>IF(D322&lt;&gt;"",1+MAX($A$8:A321),"")</f>
        <v>216</v>
      </c>
      <c r="B322" s="178"/>
      <c r="C322" s="77" t="s">
        <v>256</v>
      </c>
      <c r="D322" s="69">
        <v>464</v>
      </c>
      <c r="E322" s="69" t="s">
        <v>110</v>
      </c>
      <c r="F322" s="70">
        <f>IF(D322=0,"",0)</f>
        <v>0</v>
      </c>
      <c r="G322" s="71">
        <f>IF(D322="","",D322+(D322*F322))</f>
        <v>464</v>
      </c>
      <c r="H322" s="72">
        <v>1.5</v>
      </c>
      <c r="I322" s="72">
        <v>0</v>
      </c>
      <c r="J322" s="74">
        <f t="shared" si="51"/>
        <v>1.5</v>
      </c>
      <c r="K322" s="147">
        <f t="shared" si="52"/>
        <v>696</v>
      </c>
      <c r="L322" s="76"/>
    </row>
    <row r="323" spans="1:12" s="3" customFormat="1">
      <c r="A323" s="63" t="str">
        <f>IF(D323&lt;&gt;"",1+MAX($A$8:A322),"")</f>
        <v/>
      </c>
      <c r="B323" s="178"/>
      <c r="C323" s="160" t="s">
        <v>266</v>
      </c>
      <c r="D323" s="69"/>
      <c r="E323" s="69"/>
      <c r="F323" s="70"/>
      <c r="G323" s="71"/>
      <c r="H323" s="72"/>
      <c r="I323" s="72"/>
      <c r="J323" s="74"/>
      <c r="K323" s="147"/>
      <c r="L323" s="76"/>
    </row>
    <row r="324" spans="1:12" s="3" customFormat="1">
      <c r="A324" s="63">
        <f>IF(D324&lt;&gt;"",1+MAX($A$8:A323),"")</f>
        <v>217</v>
      </c>
      <c r="B324" s="178"/>
      <c r="C324" s="77" t="s">
        <v>267</v>
      </c>
      <c r="D324" s="69">
        <v>668</v>
      </c>
      <c r="E324" s="69" t="s">
        <v>87</v>
      </c>
      <c r="F324" s="70">
        <f>IF(D324=0,"",0)</f>
        <v>0</v>
      </c>
      <c r="G324" s="71">
        <f>IF(D324="","",D324+(D324*F324))</f>
        <v>668</v>
      </c>
      <c r="H324" s="72">
        <v>3.5</v>
      </c>
      <c r="I324" s="72">
        <v>0</v>
      </c>
      <c r="J324" s="74">
        <f t="shared" si="51"/>
        <v>3.5</v>
      </c>
      <c r="K324" s="147">
        <f t="shared" si="52"/>
        <v>2338</v>
      </c>
      <c r="L324" s="76"/>
    </row>
    <row r="325" spans="1:12" s="3" customFormat="1">
      <c r="A325" s="63">
        <f>IF(D325&lt;&gt;"",1+MAX($A$8:A324),"")</f>
        <v>218</v>
      </c>
      <c r="B325" s="178"/>
      <c r="C325" s="77" t="s">
        <v>272</v>
      </c>
      <c r="D325" s="69">
        <v>955</v>
      </c>
      <c r="E325" s="69" t="s">
        <v>87</v>
      </c>
      <c r="F325" s="70">
        <f>IF(D325=0,"",0)</f>
        <v>0</v>
      </c>
      <c r="G325" s="71">
        <f>IF(D325="","",D325+(D325*F325))</f>
        <v>955</v>
      </c>
      <c r="H325" s="72">
        <v>3.8</v>
      </c>
      <c r="I325" s="72">
        <v>0</v>
      </c>
      <c r="J325" s="74">
        <f t="shared" si="51"/>
        <v>3.8</v>
      </c>
      <c r="K325" s="147">
        <f t="shared" si="52"/>
        <v>3629</v>
      </c>
      <c r="L325" s="76"/>
    </row>
    <row r="326" spans="1:12" s="3" customFormat="1">
      <c r="A326" s="63">
        <f>IF(D326&lt;&gt;"",1+MAX($A$8:A325),"")</f>
        <v>219</v>
      </c>
      <c r="B326" s="178"/>
      <c r="C326" s="77" t="s">
        <v>269</v>
      </c>
      <c r="D326" s="69">
        <v>422</v>
      </c>
      <c r="E326" s="69" t="s">
        <v>87</v>
      </c>
      <c r="F326" s="70">
        <f>IF(D326=0,"",0)</f>
        <v>0</v>
      </c>
      <c r="G326" s="71">
        <f>IF(D326="","",D326+(D326*F326))</f>
        <v>422</v>
      </c>
      <c r="H326" s="72">
        <v>4.2</v>
      </c>
      <c r="I326" s="72">
        <v>0</v>
      </c>
      <c r="J326" s="74">
        <f t="shared" si="51"/>
        <v>4.2</v>
      </c>
      <c r="K326" s="147">
        <f t="shared" si="52"/>
        <v>1772.4</v>
      </c>
      <c r="L326" s="76"/>
    </row>
    <row r="327" spans="1:12" s="3" customFormat="1">
      <c r="A327" s="63" t="str">
        <f>IF(D327&lt;&gt;"",1+MAX($A$8:A326),"")</f>
        <v/>
      </c>
      <c r="B327" s="178"/>
      <c r="C327" s="133" t="s">
        <v>273</v>
      </c>
      <c r="D327" s="69"/>
      <c r="E327" s="69"/>
      <c r="F327" s="70"/>
      <c r="G327" s="71"/>
      <c r="H327" s="72"/>
      <c r="I327" s="72"/>
      <c r="J327" s="74"/>
      <c r="K327" s="147"/>
      <c r="L327" s="76"/>
    </row>
    <row r="328" spans="1:12" s="3" customFormat="1">
      <c r="A328" s="63" t="str">
        <f>IF(D328&lt;&gt;"",1+MAX($A$8:A327),"")</f>
        <v/>
      </c>
      <c r="B328" s="178"/>
      <c r="C328" s="138" t="s">
        <v>144</v>
      </c>
      <c r="D328" s="69"/>
      <c r="E328" s="69"/>
      <c r="F328" s="70"/>
      <c r="G328" s="71"/>
      <c r="H328" s="72"/>
      <c r="I328" s="72"/>
      <c r="J328" s="74"/>
      <c r="K328" s="147"/>
      <c r="L328" s="76"/>
    </row>
    <row r="329" spans="1:12" s="3" customFormat="1">
      <c r="A329" s="63" t="str">
        <f>IF(D329&lt;&gt;"",1+MAX($A$8:A328),"")</f>
        <v/>
      </c>
      <c r="B329" s="178"/>
      <c r="C329" s="161" t="s">
        <v>274</v>
      </c>
      <c r="D329" s="69"/>
      <c r="E329" s="69"/>
      <c r="F329" s="70"/>
      <c r="G329" s="71"/>
      <c r="H329" s="72"/>
      <c r="I329" s="72"/>
      <c r="J329" s="74"/>
      <c r="K329" s="147"/>
      <c r="L329" s="76"/>
    </row>
    <row r="330" spans="1:12" s="3" customFormat="1">
      <c r="A330" s="63">
        <f>IF(D330&lt;&gt;"",1+MAX($A$8:A329),"")</f>
        <v>220</v>
      </c>
      <c r="B330" s="178"/>
      <c r="C330" s="68" t="s">
        <v>275</v>
      </c>
      <c r="D330" s="69">
        <v>541</v>
      </c>
      <c r="E330" s="69" t="s">
        <v>87</v>
      </c>
      <c r="F330" s="70">
        <f t="shared" ref="F330:F341" si="55">IF(D330=0,"",0)</f>
        <v>0</v>
      </c>
      <c r="G330" s="71">
        <f t="shared" ref="G330:G341" si="56">IF(D330="","",D330+(D330*F330))</f>
        <v>541</v>
      </c>
      <c r="H330" s="72">
        <v>10.5</v>
      </c>
      <c r="I330" s="72">
        <v>0</v>
      </c>
      <c r="J330" s="74">
        <f t="shared" si="51"/>
        <v>10.5</v>
      </c>
      <c r="K330" s="147">
        <f t="shared" si="52"/>
        <v>5680.5</v>
      </c>
      <c r="L330" s="76"/>
    </row>
    <row r="331" spans="1:12" s="3" customFormat="1">
      <c r="A331" s="63">
        <f>IF(D331&lt;&gt;"",1+MAX($A$8:A330),"")</f>
        <v>221</v>
      </c>
      <c r="B331" s="178"/>
      <c r="C331" s="68" t="s">
        <v>276</v>
      </c>
      <c r="D331" s="69">
        <v>209</v>
      </c>
      <c r="E331" s="69" t="s">
        <v>87</v>
      </c>
      <c r="F331" s="70">
        <f t="shared" si="55"/>
        <v>0</v>
      </c>
      <c r="G331" s="71">
        <f t="shared" si="56"/>
        <v>209</v>
      </c>
      <c r="H331" s="72">
        <v>10.5</v>
      </c>
      <c r="I331" s="72">
        <v>0</v>
      </c>
      <c r="J331" s="74">
        <f t="shared" si="51"/>
        <v>10.5</v>
      </c>
      <c r="K331" s="147">
        <f t="shared" si="52"/>
        <v>2194.5</v>
      </c>
      <c r="L331" s="76"/>
    </row>
    <row r="332" spans="1:12" s="3" customFormat="1">
      <c r="A332" s="63">
        <f>IF(D332&lt;&gt;"",1+MAX($A$8:A331),"")</f>
        <v>222</v>
      </c>
      <c r="B332" s="178"/>
      <c r="C332" s="68" t="s">
        <v>277</v>
      </c>
      <c r="D332" s="69">
        <v>191</v>
      </c>
      <c r="E332" s="69" t="s">
        <v>87</v>
      </c>
      <c r="F332" s="70">
        <f t="shared" si="55"/>
        <v>0</v>
      </c>
      <c r="G332" s="71">
        <f t="shared" si="56"/>
        <v>191</v>
      </c>
      <c r="H332" s="72">
        <v>10.5</v>
      </c>
      <c r="I332" s="72">
        <v>0</v>
      </c>
      <c r="J332" s="74">
        <f t="shared" si="51"/>
        <v>10.5</v>
      </c>
      <c r="K332" s="147">
        <f t="shared" si="52"/>
        <v>2005.5</v>
      </c>
      <c r="L332" s="76"/>
    </row>
    <row r="333" spans="1:12" s="3" customFormat="1">
      <c r="A333" s="63">
        <f>IF(D333&lt;&gt;"",1+MAX($A$8:A332),"")</f>
        <v>223</v>
      </c>
      <c r="B333" s="178"/>
      <c r="C333" s="68" t="s">
        <v>278</v>
      </c>
      <c r="D333" s="69">
        <v>253</v>
      </c>
      <c r="E333" s="69" t="s">
        <v>87</v>
      </c>
      <c r="F333" s="70">
        <f t="shared" si="55"/>
        <v>0</v>
      </c>
      <c r="G333" s="71">
        <f t="shared" si="56"/>
        <v>253</v>
      </c>
      <c r="H333" s="72">
        <v>10.5</v>
      </c>
      <c r="I333" s="72">
        <v>0</v>
      </c>
      <c r="J333" s="74">
        <f t="shared" si="51"/>
        <v>10.5</v>
      </c>
      <c r="K333" s="147">
        <f t="shared" si="52"/>
        <v>2656.5</v>
      </c>
      <c r="L333" s="76"/>
    </row>
    <row r="334" spans="1:12" s="3" customFormat="1">
      <c r="A334" s="63">
        <f>IF(D334&lt;&gt;"",1+MAX($A$8:A333),"")</f>
        <v>224</v>
      </c>
      <c r="B334" s="178"/>
      <c r="C334" s="68" t="s">
        <v>279</v>
      </c>
      <c r="D334" s="69">
        <v>846</v>
      </c>
      <c r="E334" s="69" t="s">
        <v>87</v>
      </c>
      <c r="F334" s="70">
        <f t="shared" si="55"/>
        <v>0</v>
      </c>
      <c r="G334" s="71">
        <f t="shared" si="56"/>
        <v>846</v>
      </c>
      <c r="H334" s="72">
        <v>10.5</v>
      </c>
      <c r="I334" s="72">
        <v>0</v>
      </c>
      <c r="J334" s="74">
        <f t="shared" si="51"/>
        <v>10.5</v>
      </c>
      <c r="K334" s="147">
        <f t="shared" si="52"/>
        <v>8883</v>
      </c>
      <c r="L334" s="76"/>
    </row>
    <row r="335" spans="1:12" s="3" customFormat="1">
      <c r="A335" s="63">
        <f>IF(D335&lt;&gt;"",1+MAX($A$8:A334),"")</f>
        <v>225</v>
      </c>
      <c r="B335" s="178"/>
      <c r="C335" s="68" t="s">
        <v>280</v>
      </c>
      <c r="D335" s="69">
        <v>75</v>
      </c>
      <c r="E335" s="69" t="s">
        <v>87</v>
      </c>
      <c r="F335" s="70">
        <f t="shared" si="55"/>
        <v>0</v>
      </c>
      <c r="G335" s="71">
        <f t="shared" si="56"/>
        <v>75</v>
      </c>
      <c r="H335" s="72">
        <v>10.5</v>
      </c>
      <c r="I335" s="72">
        <v>0</v>
      </c>
      <c r="J335" s="74">
        <f t="shared" si="51"/>
        <v>10.5</v>
      </c>
      <c r="K335" s="147">
        <f t="shared" si="52"/>
        <v>787.5</v>
      </c>
      <c r="L335" s="76"/>
    </row>
    <row r="336" spans="1:12" s="3" customFormat="1">
      <c r="A336" s="63">
        <f>IF(D336&lt;&gt;"",1+MAX($A$8:A335),"")</f>
        <v>226</v>
      </c>
      <c r="B336" s="178"/>
      <c r="C336" s="68" t="s">
        <v>281</v>
      </c>
      <c r="D336" s="69">
        <v>342</v>
      </c>
      <c r="E336" s="69" t="s">
        <v>87</v>
      </c>
      <c r="F336" s="70">
        <f t="shared" si="55"/>
        <v>0</v>
      </c>
      <c r="G336" s="71">
        <f t="shared" si="56"/>
        <v>342</v>
      </c>
      <c r="H336" s="72">
        <v>10.5</v>
      </c>
      <c r="I336" s="72">
        <v>0</v>
      </c>
      <c r="J336" s="74">
        <f t="shared" si="51"/>
        <v>10.5</v>
      </c>
      <c r="K336" s="147">
        <f t="shared" si="52"/>
        <v>3591</v>
      </c>
      <c r="L336" s="76"/>
    </row>
    <row r="337" spans="1:12" s="3" customFormat="1">
      <c r="A337" s="63">
        <f>IF(D337&lt;&gt;"",1+MAX($A$8:A336),"")</f>
        <v>227</v>
      </c>
      <c r="B337" s="178"/>
      <c r="C337" s="68" t="s">
        <v>282</v>
      </c>
      <c r="D337" s="69">
        <v>83</v>
      </c>
      <c r="E337" s="69" t="s">
        <v>87</v>
      </c>
      <c r="F337" s="70">
        <f t="shared" si="55"/>
        <v>0</v>
      </c>
      <c r="G337" s="71">
        <f t="shared" si="56"/>
        <v>83</v>
      </c>
      <c r="H337" s="72">
        <v>10.5</v>
      </c>
      <c r="I337" s="72">
        <v>0</v>
      </c>
      <c r="J337" s="74">
        <f t="shared" si="51"/>
        <v>10.5</v>
      </c>
      <c r="K337" s="147">
        <f t="shared" si="52"/>
        <v>871.5</v>
      </c>
      <c r="L337" s="76"/>
    </row>
    <row r="338" spans="1:12" s="3" customFormat="1">
      <c r="A338" s="63">
        <f>IF(D338&lt;&gt;"",1+MAX($A$8:A337),"")</f>
        <v>228</v>
      </c>
      <c r="B338" s="178"/>
      <c r="C338" s="68" t="s">
        <v>283</v>
      </c>
      <c r="D338" s="69">
        <v>50</v>
      </c>
      <c r="E338" s="69" t="s">
        <v>87</v>
      </c>
      <c r="F338" s="70">
        <f t="shared" si="55"/>
        <v>0</v>
      </c>
      <c r="G338" s="71">
        <f t="shared" si="56"/>
        <v>50</v>
      </c>
      <c r="H338" s="72">
        <v>10.5</v>
      </c>
      <c r="I338" s="72">
        <v>0</v>
      </c>
      <c r="J338" s="74">
        <f t="shared" si="51"/>
        <v>10.5</v>
      </c>
      <c r="K338" s="147">
        <f t="shared" si="52"/>
        <v>525</v>
      </c>
      <c r="L338" s="76"/>
    </row>
    <row r="339" spans="1:12" s="3" customFormat="1">
      <c r="A339" s="63">
        <f>IF(D339&lt;&gt;"",1+MAX($A$8:A338),"")</f>
        <v>229</v>
      </c>
      <c r="B339" s="178"/>
      <c r="C339" s="68" t="s">
        <v>284</v>
      </c>
      <c r="D339" s="69">
        <v>923</v>
      </c>
      <c r="E339" s="69" t="s">
        <v>87</v>
      </c>
      <c r="F339" s="70">
        <f t="shared" si="55"/>
        <v>0</v>
      </c>
      <c r="G339" s="71">
        <f t="shared" si="56"/>
        <v>923</v>
      </c>
      <c r="H339" s="72">
        <v>8.5</v>
      </c>
      <c r="I339" s="72">
        <v>0</v>
      </c>
      <c r="J339" s="74">
        <f t="shared" si="51"/>
        <v>8.5</v>
      </c>
      <c r="K339" s="147">
        <f t="shared" si="52"/>
        <v>7845.5</v>
      </c>
      <c r="L339" s="76"/>
    </row>
    <row r="340" spans="1:12" s="3" customFormat="1">
      <c r="A340" s="63">
        <f>IF(D340&lt;&gt;"",1+MAX($A$8:A339),"")</f>
        <v>230</v>
      </c>
      <c r="B340" s="178"/>
      <c r="C340" s="68" t="s">
        <v>285</v>
      </c>
      <c r="D340" s="69">
        <v>270</v>
      </c>
      <c r="E340" s="69" t="s">
        <v>87</v>
      </c>
      <c r="F340" s="70">
        <f t="shared" si="55"/>
        <v>0</v>
      </c>
      <c r="G340" s="71">
        <f t="shared" si="56"/>
        <v>270</v>
      </c>
      <c r="H340" s="72">
        <v>14</v>
      </c>
      <c r="I340" s="72">
        <v>0</v>
      </c>
      <c r="J340" s="74">
        <f t="shared" si="51"/>
        <v>14</v>
      </c>
      <c r="K340" s="147">
        <f t="shared" si="52"/>
        <v>3780</v>
      </c>
      <c r="L340" s="76"/>
    </row>
    <row r="341" spans="1:12" s="3" customFormat="1">
      <c r="A341" s="63">
        <f>IF(D341&lt;&gt;"",1+MAX($A$8:A340),"")</f>
        <v>231</v>
      </c>
      <c r="B341" s="178"/>
      <c r="C341" s="68" t="s">
        <v>286</v>
      </c>
      <c r="D341" s="69">
        <v>47</v>
      </c>
      <c r="E341" s="69" t="s">
        <v>87</v>
      </c>
      <c r="F341" s="70">
        <f t="shared" si="55"/>
        <v>0</v>
      </c>
      <c r="G341" s="71">
        <f t="shared" si="56"/>
        <v>47</v>
      </c>
      <c r="H341" s="72">
        <v>14.5</v>
      </c>
      <c r="I341" s="72">
        <v>0</v>
      </c>
      <c r="J341" s="74">
        <f t="shared" si="51"/>
        <v>14.5</v>
      </c>
      <c r="K341" s="147">
        <f t="shared" si="52"/>
        <v>681.5</v>
      </c>
      <c r="L341" s="76"/>
    </row>
    <row r="342" spans="1:12" s="3" customFormat="1">
      <c r="A342" s="63" t="str">
        <f>IF(D342&lt;&gt;"",1+MAX($A$8:A341),"")</f>
        <v/>
      </c>
      <c r="B342" s="178"/>
      <c r="C342" s="161" t="s">
        <v>287</v>
      </c>
      <c r="D342" s="69"/>
      <c r="E342" s="69"/>
      <c r="F342" s="70"/>
      <c r="G342" s="71"/>
      <c r="H342" s="72"/>
      <c r="I342" s="72"/>
      <c r="J342" s="74"/>
      <c r="K342" s="147"/>
      <c r="L342" s="76"/>
    </row>
    <row r="343" spans="1:12" s="3" customFormat="1">
      <c r="A343" s="63">
        <f>IF(D343&lt;&gt;"",1+MAX($A$8:A342),"")</f>
        <v>232</v>
      </c>
      <c r="B343" s="178"/>
      <c r="C343" s="68" t="s">
        <v>288</v>
      </c>
      <c r="D343" s="69">
        <v>635</v>
      </c>
      <c r="E343" s="69" t="s">
        <v>110</v>
      </c>
      <c r="F343" s="70">
        <f>IF(D343=0,"",0)</f>
        <v>0</v>
      </c>
      <c r="G343" s="71">
        <f>IF(D343="","",D343+(D343*F343))</f>
        <v>635</v>
      </c>
      <c r="H343" s="72">
        <v>7</v>
      </c>
      <c r="I343" s="72">
        <v>0</v>
      </c>
      <c r="J343" s="74">
        <f t="shared" si="51"/>
        <v>7</v>
      </c>
      <c r="K343" s="147">
        <f t="shared" si="52"/>
        <v>4445</v>
      </c>
      <c r="L343" s="76"/>
    </row>
    <row r="344" spans="1:12" s="3" customFormat="1">
      <c r="A344" s="63" t="str">
        <f>IF(D344&lt;&gt;"",1+MAX($A$8:A343),"")</f>
        <v/>
      </c>
      <c r="B344" s="178"/>
      <c r="C344" s="161" t="s">
        <v>289</v>
      </c>
      <c r="D344" s="69"/>
      <c r="E344" s="69"/>
      <c r="F344" s="70"/>
      <c r="G344" s="71"/>
      <c r="H344" s="72"/>
      <c r="I344" s="72"/>
      <c r="J344" s="74"/>
      <c r="K344" s="147"/>
      <c r="L344" s="76"/>
    </row>
    <row r="345" spans="1:12" s="3" customFormat="1">
      <c r="A345" s="63">
        <f>IF(D345&lt;&gt;"",1+MAX($A$8:A344),"")</f>
        <v>233</v>
      </c>
      <c r="B345" s="178"/>
      <c r="C345" s="68" t="s">
        <v>290</v>
      </c>
      <c r="D345" s="69">
        <v>7735</v>
      </c>
      <c r="E345" s="69" t="s">
        <v>87</v>
      </c>
      <c r="F345" s="70">
        <f>IF(D345=0,"",0)</f>
        <v>0</v>
      </c>
      <c r="G345" s="71">
        <f>IF(D345="","",D345+(D345*F345))</f>
        <v>7735</v>
      </c>
      <c r="H345" s="72">
        <v>1.35</v>
      </c>
      <c r="I345" s="72">
        <v>0</v>
      </c>
      <c r="J345" s="74">
        <f t="shared" si="51"/>
        <v>1.35</v>
      </c>
      <c r="K345" s="147">
        <f t="shared" si="52"/>
        <v>10442.25</v>
      </c>
      <c r="L345" s="76"/>
    </row>
    <row r="346" spans="1:12" s="3" customFormat="1">
      <c r="A346" s="63">
        <f>IF(D346&lt;&gt;"",1+MAX($A$8:A345),"")</f>
        <v>234</v>
      </c>
      <c r="B346" s="178"/>
      <c r="C346" s="68" t="s">
        <v>291</v>
      </c>
      <c r="D346" s="69">
        <v>822</v>
      </c>
      <c r="E346" s="69" t="s">
        <v>87</v>
      </c>
      <c r="F346" s="70">
        <f>IF(D346=0,"",0)</f>
        <v>0</v>
      </c>
      <c r="G346" s="71">
        <f>IF(D346="","",D346+(D346*F346))</f>
        <v>822</v>
      </c>
      <c r="H346" s="72">
        <v>15.2</v>
      </c>
      <c r="I346" s="72">
        <v>0</v>
      </c>
      <c r="J346" s="74">
        <f t="shared" si="51"/>
        <v>15.2</v>
      </c>
      <c r="K346" s="147">
        <f t="shared" si="52"/>
        <v>12494.4</v>
      </c>
      <c r="L346" s="76"/>
    </row>
    <row r="347" spans="1:12" s="3" customFormat="1">
      <c r="A347" s="63">
        <f>IF(D347&lt;&gt;"",1+MAX($A$8:A346),"")</f>
        <v>235</v>
      </c>
      <c r="B347" s="178"/>
      <c r="C347" s="68" t="s">
        <v>292</v>
      </c>
      <c r="D347" s="69">
        <v>215</v>
      </c>
      <c r="E347" s="69" t="s">
        <v>87</v>
      </c>
      <c r="F347" s="70">
        <f>IF(D347=0,"",0)</f>
        <v>0</v>
      </c>
      <c r="G347" s="71">
        <f>IF(D347="","",D347+(D347*F347))</f>
        <v>215</v>
      </c>
      <c r="H347" s="72">
        <v>15.5</v>
      </c>
      <c r="I347" s="72">
        <v>0</v>
      </c>
      <c r="J347" s="74">
        <f t="shared" si="51"/>
        <v>15.5</v>
      </c>
      <c r="K347" s="147">
        <f t="shared" si="52"/>
        <v>3332.5</v>
      </c>
      <c r="L347" s="76"/>
    </row>
    <row r="348" spans="1:12" s="3" customFormat="1">
      <c r="A348" s="63">
        <f>IF(D348&lt;&gt;"",1+MAX($A$8:A347),"")</f>
        <v>236</v>
      </c>
      <c r="B348" s="178"/>
      <c r="C348" s="68" t="s">
        <v>293</v>
      </c>
      <c r="D348" s="69">
        <v>103</v>
      </c>
      <c r="E348" s="69" t="s">
        <v>87</v>
      </c>
      <c r="F348" s="70">
        <f>IF(D348=0,"",0)</f>
        <v>0</v>
      </c>
      <c r="G348" s="71">
        <f>IF(D348="","",D348+(D348*F348))</f>
        <v>103</v>
      </c>
      <c r="H348" s="72">
        <v>0</v>
      </c>
      <c r="I348" s="72">
        <v>0</v>
      </c>
      <c r="J348" s="74">
        <f t="shared" si="51"/>
        <v>0</v>
      </c>
      <c r="K348" s="147">
        <f t="shared" si="52"/>
        <v>0</v>
      </c>
      <c r="L348" s="76"/>
    </row>
    <row r="349" spans="1:12" s="3" customFormat="1">
      <c r="A349" s="63" t="str">
        <f>IF(D349&lt;&gt;"",1+MAX($A$8:A348),"")</f>
        <v/>
      </c>
      <c r="B349" s="178"/>
      <c r="C349" s="161" t="s">
        <v>294</v>
      </c>
      <c r="D349" s="69"/>
      <c r="E349" s="69"/>
      <c r="F349" s="70"/>
      <c r="G349" s="71"/>
      <c r="H349" s="72"/>
      <c r="I349" s="72"/>
      <c r="J349" s="74"/>
      <c r="K349" s="147"/>
      <c r="L349" s="76"/>
    </row>
    <row r="350" spans="1:12" s="3" customFormat="1">
      <c r="A350" s="63">
        <f>IF(D350&lt;&gt;"",1+MAX($A$8:A349),"")</f>
        <v>237</v>
      </c>
      <c r="B350" s="178"/>
      <c r="C350" s="68" t="s">
        <v>295</v>
      </c>
      <c r="D350" s="69">
        <v>2880</v>
      </c>
      <c r="E350" s="69" t="s">
        <v>87</v>
      </c>
      <c r="F350" s="70">
        <f>IF(D350=0,"",0)</f>
        <v>0</v>
      </c>
      <c r="G350" s="71">
        <f>IF(D350="","",D350+(D350*F350))</f>
        <v>2880</v>
      </c>
      <c r="H350" s="72">
        <v>1.85</v>
      </c>
      <c r="I350" s="72">
        <v>0</v>
      </c>
      <c r="J350" s="74">
        <f t="shared" si="51"/>
        <v>1.85</v>
      </c>
      <c r="K350" s="147">
        <f t="shared" si="52"/>
        <v>5328</v>
      </c>
      <c r="L350" s="76"/>
    </row>
    <row r="351" spans="1:12" s="3" customFormat="1">
      <c r="A351" s="63" t="str">
        <f>IF(D351&lt;&gt;"",1+MAX($A$8:A350),"")</f>
        <v/>
      </c>
      <c r="B351" s="178"/>
      <c r="C351" s="138" t="s">
        <v>151</v>
      </c>
      <c r="D351" s="69"/>
      <c r="E351" s="69"/>
      <c r="F351" s="70"/>
      <c r="G351" s="71"/>
      <c r="H351" s="72"/>
      <c r="I351" s="72"/>
      <c r="J351" s="74"/>
      <c r="K351" s="147"/>
      <c r="L351" s="76"/>
    </row>
    <row r="352" spans="1:12" s="3" customFormat="1">
      <c r="A352" s="63" t="str">
        <f>IF(D352&lt;&gt;"",1+MAX($A$8:A351),"")</f>
        <v/>
      </c>
      <c r="B352" s="178"/>
      <c r="C352" s="161" t="s">
        <v>274</v>
      </c>
      <c r="D352" s="69"/>
      <c r="E352" s="69"/>
      <c r="F352" s="70"/>
      <c r="G352" s="71"/>
      <c r="H352" s="72"/>
      <c r="I352" s="72"/>
      <c r="J352" s="74"/>
      <c r="K352" s="147"/>
      <c r="L352" s="76"/>
    </row>
    <row r="353" spans="1:12" s="3" customFormat="1">
      <c r="A353" s="63">
        <f>IF(D353&lt;&gt;"",1+MAX($A$8:A352),"")</f>
        <v>238</v>
      </c>
      <c r="B353" s="178"/>
      <c r="C353" s="68" t="s">
        <v>296</v>
      </c>
      <c r="D353" s="69">
        <v>960</v>
      </c>
      <c r="E353" s="69" t="s">
        <v>87</v>
      </c>
      <c r="F353" s="70">
        <f>IF(D353=0,"",0)</f>
        <v>0</v>
      </c>
      <c r="G353" s="71">
        <f>IF(D353="","",D353+(D353*F353))</f>
        <v>960</v>
      </c>
      <c r="H353" s="72">
        <v>10.5</v>
      </c>
      <c r="I353" s="72">
        <v>0</v>
      </c>
      <c r="J353" s="74">
        <f t="shared" si="51"/>
        <v>10.5</v>
      </c>
      <c r="K353" s="147">
        <f t="shared" si="52"/>
        <v>10080</v>
      </c>
      <c r="L353" s="76"/>
    </row>
    <row r="354" spans="1:12" s="3" customFormat="1">
      <c r="A354" s="63">
        <f>IF(D354&lt;&gt;"",1+MAX($A$8:A353),"")</f>
        <v>239</v>
      </c>
      <c r="B354" s="178"/>
      <c r="C354" s="68" t="s">
        <v>297</v>
      </c>
      <c r="D354" s="69">
        <v>281</v>
      </c>
      <c r="E354" s="69" t="s">
        <v>87</v>
      </c>
      <c r="F354" s="70">
        <f>IF(D354=0,"",0)</f>
        <v>0</v>
      </c>
      <c r="G354" s="71">
        <f>IF(D354="","",D354+(D354*F354))</f>
        <v>281</v>
      </c>
      <c r="H354" s="72">
        <v>10.5</v>
      </c>
      <c r="I354" s="72">
        <v>0</v>
      </c>
      <c r="J354" s="74">
        <f t="shared" si="51"/>
        <v>10.5</v>
      </c>
      <c r="K354" s="147">
        <f t="shared" si="52"/>
        <v>2950.5</v>
      </c>
      <c r="L354" s="76"/>
    </row>
    <row r="355" spans="1:12" s="3" customFormat="1">
      <c r="A355" s="63">
        <f>IF(D355&lt;&gt;"",1+MAX($A$8:A354),"")</f>
        <v>240</v>
      </c>
      <c r="B355" s="178"/>
      <c r="C355" s="68" t="s">
        <v>298</v>
      </c>
      <c r="D355" s="69">
        <v>177</v>
      </c>
      <c r="E355" s="69" t="s">
        <v>87</v>
      </c>
      <c r="F355" s="70">
        <f>IF(D355=0,"",0)</f>
        <v>0</v>
      </c>
      <c r="G355" s="71">
        <f>IF(D355="","",D355+(D355*F355))</f>
        <v>177</v>
      </c>
      <c r="H355" s="72">
        <v>10.5</v>
      </c>
      <c r="I355" s="72">
        <v>0</v>
      </c>
      <c r="J355" s="74">
        <f t="shared" si="51"/>
        <v>10.5</v>
      </c>
      <c r="K355" s="147">
        <f t="shared" si="52"/>
        <v>1858.5</v>
      </c>
      <c r="L355" s="76"/>
    </row>
    <row r="356" spans="1:12" s="3" customFormat="1">
      <c r="A356" s="63">
        <f>IF(D356&lt;&gt;"",1+MAX($A$8:A355),"")</f>
        <v>241</v>
      </c>
      <c r="B356" s="178"/>
      <c r="C356" s="68" t="s">
        <v>285</v>
      </c>
      <c r="D356" s="69">
        <v>80</v>
      </c>
      <c r="E356" s="69" t="s">
        <v>87</v>
      </c>
      <c r="F356" s="70">
        <f>IF(D356=0,"",0)</f>
        <v>0</v>
      </c>
      <c r="G356" s="71">
        <f>IF(D356="","",D356+(D356*F356))</f>
        <v>80</v>
      </c>
      <c r="H356" s="72">
        <v>14</v>
      </c>
      <c r="I356" s="72">
        <v>0</v>
      </c>
      <c r="J356" s="74">
        <f t="shared" si="51"/>
        <v>14</v>
      </c>
      <c r="K356" s="147">
        <f t="shared" si="52"/>
        <v>1120</v>
      </c>
      <c r="L356" s="76"/>
    </row>
    <row r="357" spans="1:12" s="3" customFormat="1">
      <c r="A357" s="63">
        <f>IF(D357&lt;&gt;"",1+MAX($A$8:A356),"")</f>
        <v>242</v>
      </c>
      <c r="B357" s="178"/>
      <c r="C357" s="68" t="s">
        <v>299</v>
      </c>
      <c r="D357" s="69">
        <v>427</v>
      </c>
      <c r="E357" s="69" t="s">
        <v>87</v>
      </c>
      <c r="F357" s="70">
        <f>IF(D357=0,"",0)</f>
        <v>0</v>
      </c>
      <c r="G357" s="71">
        <f>IF(D357="","",D357+(D357*F357))</f>
        <v>427</v>
      </c>
      <c r="H357" s="72">
        <v>8</v>
      </c>
      <c r="I357" s="72">
        <v>0</v>
      </c>
      <c r="J357" s="74">
        <f t="shared" si="51"/>
        <v>8</v>
      </c>
      <c r="K357" s="147">
        <f t="shared" si="52"/>
        <v>3416</v>
      </c>
      <c r="L357" s="76"/>
    </row>
    <row r="358" spans="1:12" s="3" customFormat="1">
      <c r="A358" s="63" t="str">
        <f>IF(D358&lt;&gt;"",1+MAX($A$8:A357),"")</f>
        <v/>
      </c>
      <c r="B358" s="178"/>
      <c r="C358" s="161" t="s">
        <v>287</v>
      </c>
      <c r="D358" s="69"/>
      <c r="E358" s="69"/>
      <c r="F358" s="70"/>
      <c r="G358" s="71"/>
      <c r="H358" s="72"/>
      <c r="I358" s="72"/>
      <c r="J358" s="74"/>
      <c r="K358" s="147"/>
      <c r="L358" s="76"/>
    </row>
    <row r="359" spans="1:12" s="3" customFormat="1">
      <c r="A359" s="63">
        <f>IF(D359&lt;&gt;"",1+MAX($A$8:A358),"")</f>
        <v>243</v>
      </c>
      <c r="B359" s="178"/>
      <c r="C359" s="68" t="s">
        <v>288</v>
      </c>
      <c r="D359" s="69">
        <v>295</v>
      </c>
      <c r="E359" s="69" t="s">
        <v>110</v>
      </c>
      <c r="F359" s="70">
        <f>IF(D359=0,"",0)</f>
        <v>0</v>
      </c>
      <c r="G359" s="71">
        <f>IF(D359="","",D359+(D359*F359))</f>
        <v>295</v>
      </c>
      <c r="H359" s="72">
        <v>7</v>
      </c>
      <c r="I359" s="72">
        <v>0</v>
      </c>
      <c r="J359" s="74">
        <f t="shared" si="51"/>
        <v>7</v>
      </c>
      <c r="K359" s="147">
        <f t="shared" si="52"/>
        <v>2065</v>
      </c>
      <c r="L359" s="76"/>
    </row>
    <row r="360" spans="1:12" s="3" customFormat="1">
      <c r="A360" s="63" t="str">
        <f>IF(D360&lt;&gt;"",1+MAX($A$8:A359),"")</f>
        <v/>
      </c>
      <c r="B360" s="178"/>
      <c r="C360" s="161" t="s">
        <v>289</v>
      </c>
      <c r="D360" s="69"/>
      <c r="E360" s="69"/>
      <c r="F360" s="70"/>
      <c r="G360" s="71"/>
      <c r="H360" s="72"/>
      <c r="I360" s="72"/>
      <c r="J360" s="74"/>
      <c r="K360" s="147"/>
      <c r="L360" s="76"/>
    </row>
    <row r="361" spans="1:12" s="3" customFormat="1">
      <c r="A361" s="63">
        <f>IF(D361&lt;&gt;"",1+MAX($A$8:A360),"")</f>
        <v>244</v>
      </c>
      <c r="B361" s="178"/>
      <c r="C361" s="68" t="s">
        <v>300</v>
      </c>
      <c r="D361" s="69">
        <v>3216</v>
      </c>
      <c r="E361" s="69" t="s">
        <v>87</v>
      </c>
      <c r="F361" s="70">
        <f>IF(D361=0,"",0)</f>
        <v>0</v>
      </c>
      <c r="G361" s="71">
        <f>IF(D361="","",D361+(D361*F361))</f>
        <v>3216</v>
      </c>
      <c r="H361" s="72">
        <v>1.35</v>
      </c>
      <c r="I361" s="72">
        <v>0</v>
      </c>
      <c r="J361" s="74">
        <f t="shared" si="51"/>
        <v>1.35</v>
      </c>
      <c r="K361" s="147">
        <f t="shared" si="52"/>
        <v>4341.6000000000004</v>
      </c>
      <c r="L361" s="76"/>
    </row>
    <row r="362" spans="1:12" s="3" customFormat="1">
      <c r="A362" s="63">
        <f>IF(D362&lt;&gt;"",1+MAX($A$8:A361),"")</f>
        <v>245</v>
      </c>
      <c r="B362" s="178"/>
      <c r="C362" s="68" t="s">
        <v>301</v>
      </c>
      <c r="D362" s="69">
        <v>192</v>
      </c>
      <c r="E362" s="69" t="s">
        <v>87</v>
      </c>
      <c r="F362" s="70">
        <f>IF(D362=0,"",0)</f>
        <v>0</v>
      </c>
      <c r="G362" s="71">
        <f>IF(D362="","",D362+(D362*F362))</f>
        <v>192</v>
      </c>
      <c r="H362" s="72">
        <v>15.2</v>
      </c>
      <c r="I362" s="72">
        <v>0</v>
      </c>
      <c r="J362" s="74">
        <f t="shared" si="51"/>
        <v>15.2</v>
      </c>
      <c r="K362" s="147">
        <f t="shared" si="52"/>
        <v>2918.3999999999996</v>
      </c>
      <c r="L362" s="76"/>
    </row>
    <row r="363" spans="1:12" s="3" customFormat="1">
      <c r="A363" s="63">
        <f>IF(D363&lt;&gt;"",1+MAX($A$8:A362),"")</f>
        <v>246</v>
      </c>
      <c r="B363" s="178"/>
      <c r="C363" s="68" t="s">
        <v>293</v>
      </c>
      <c r="D363" s="69">
        <v>100</v>
      </c>
      <c r="E363" s="69" t="s">
        <v>87</v>
      </c>
      <c r="F363" s="70">
        <f>IF(D363=0,"",0)</f>
        <v>0</v>
      </c>
      <c r="G363" s="71">
        <f>IF(D363="","",D363+(D363*F363))</f>
        <v>100</v>
      </c>
      <c r="H363" s="72">
        <v>0</v>
      </c>
      <c r="I363" s="72">
        <v>0</v>
      </c>
      <c r="J363" s="74">
        <f t="shared" si="51"/>
        <v>0</v>
      </c>
      <c r="K363" s="147">
        <f t="shared" si="52"/>
        <v>0</v>
      </c>
      <c r="L363" s="76"/>
    </row>
    <row r="364" spans="1:12" s="3" customFormat="1">
      <c r="A364" s="63" t="str">
        <f>IF(D364&lt;&gt;"",1+MAX($A$8:A363),"")</f>
        <v/>
      </c>
      <c r="B364" s="178"/>
      <c r="C364" s="161" t="s">
        <v>294</v>
      </c>
      <c r="D364" s="69"/>
      <c r="E364" s="69"/>
      <c r="F364" s="70"/>
      <c r="G364" s="71"/>
      <c r="H364" s="72"/>
      <c r="I364" s="72"/>
      <c r="J364" s="74"/>
      <c r="K364" s="147"/>
      <c r="L364" s="76"/>
    </row>
    <row r="365" spans="1:12" s="3" customFormat="1">
      <c r="A365" s="63">
        <f>IF(D365&lt;&gt;"",1+MAX($A$8:A364),"")</f>
        <v>247</v>
      </c>
      <c r="B365" s="178"/>
      <c r="C365" s="68" t="s">
        <v>295</v>
      </c>
      <c r="D365" s="69">
        <v>1577</v>
      </c>
      <c r="E365" s="69" t="s">
        <v>87</v>
      </c>
      <c r="F365" s="70">
        <f>IF(D365=0,"",0)</f>
        <v>0</v>
      </c>
      <c r="G365" s="71">
        <f>IF(D365="","",D365+(D365*F365))</f>
        <v>1577</v>
      </c>
      <c r="H365" s="72">
        <v>1.85</v>
      </c>
      <c r="I365" s="72">
        <v>0</v>
      </c>
      <c r="J365" s="74">
        <f t="shared" si="51"/>
        <v>1.85</v>
      </c>
      <c r="K365" s="147">
        <f t="shared" si="52"/>
        <v>2917.4500000000003</v>
      </c>
      <c r="L365" s="76"/>
    </row>
    <row r="366" spans="1:12" s="3" customFormat="1">
      <c r="A366" s="63" t="str">
        <f>IF(D366&lt;&gt;"",1+MAX($A$8:A365),"")</f>
        <v/>
      </c>
      <c r="B366" s="178"/>
      <c r="C366" s="133" t="s">
        <v>302</v>
      </c>
      <c r="D366" s="69"/>
      <c r="E366" s="69"/>
      <c r="F366" s="70"/>
      <c r="G366" s="71"/>
      <c r="H366" s="72"/>
      <c r="I366" s="72"/>
      <c r="J366" s="74"/>
      <c r="K366" s="147"/>
      <c r="L366" s="76"/>
    </row>
    <row r="367" spans="1:12" s="3" customFormat="1">
      <c r="A367" s="63" t="str">
        <f>IF(D367&lt;&gt;"",1+MAX($A$8:A366),"")</f>
        <v/>
      </c>
      <c r="B367" s="178"/>
      <c r="C367" s="137" t="s">
        <v>144</v>
      </c>
      <c r="D367" s="69"/>
      <c r="E367" s="69"/>
      <c r="F367" s="70"/>
      <c r="G367" s="71"/>
      <c r="H367" s="72"/>
      <c r="I367" s="72"/>
      <c r="J367" s="74"/>
      <c r="K367" s="147"/>
      <c r="L367" s="76"/>
    </row>
    <row r="368" spans="1:12" s="3" customFormat="1">
      <c r="A368" s="63">
        <f>IF(D368&lt;&gt;"",1+MAX($A$8:A367),"")</f>
        <v>248</v>
      </c>
      <c r="B368" s="178"/>
      <c r="C368" s="144" t="s">
        <v>303</v>
      </c>
      <c r="D368" s="69">
        <v>806</v>
      </c>
      <c r="E368" s="69" t="s">
        <v>87</v>
      </c>
      <c r="F368" s="70">
        <f>IF(D368=0,"",0)</f>
        <v>0</v>
      </c>
      <c r="G368" s="71">
        <f>IF(D368="","",D368+(D368*F368))</f>
        <v>806</v>
      </c>
      <c r="H368" s="72">
        <v>2</v>
      </c>
      <c r="I368" s="72">
        <v>0</v>
      </c>
      <c r="J368" s="74">
        <f t="shared" ref="J368:J392" si="57">H368+I368</f>
        <v>2</v>
      </c>
      <c r="K368" s="147">
        <f t="shared" ref="K368:K392" si="58">J368*G368</f>
        <v>1612</v>
      </c>
      <c r="L368" s="76"/>
    </row>
    <row r="369" spans="1:12" s="3" customFormat="1">
      <c r="A369" s="63">
        <f>IF(D369&lt;&gt;"",1+MAX($A$8:A368),"")</f>
        <v>249</v>
      </c>
      <c r="B369" s="178"/>
      <c r="C369" s="144" t="s">
        <v>304</v>
      </c>
      <c r="D369" s="69">
        <v>468</v>
      </c>
      <c r="E369" s="69" t="s">
        <v>110</v>
      </c>
      <c r="F369" s="70">
        <f>IF(D369=0,"",0)</f>
        <v>0</v>
      </c>
      <c r="G369" s="71">
        <f>IF(D369="","",D369+(D369*F369))</f>
        <v>468</v>
      </c>
      <c r="H369" s="72">
        <v>3</v>
      </c>
      <c r="I369" s="72">
        <v>0</v>
      </c>
      <c r="J369" s="74">
        <f t="shared" si="57"/>
        <v>3</v>
      </c>
      <c r="K369" s="147">
        <f t="shared" si="58"/>
        <v>1404</v>
      </c>
      <c r="L369" s="76"/>
    </row>
    <row r="370" spans="1:12" s="3" customFormat="1">
      <c r="A370" s="63">
        <f>IF(D370&lt;&gt;"",1+MAX($A$8:A369),"")</f>
        <v>250</v>
      </c>
      <c r="B370" s="178"/>
      <c r="C370" s="144" t="s">
        <v>305</v>
      </c>
      <c r="D370" s="69">
        <v>786</v>
      </c>
      <c r="E370" s="69" t="s">
        <v>110</v>
      </c>
      <c r="F370" s="70">
        <f>IF(D370=0,"",0)</f>
        <v>0</v>
      </c>
      <c r="G370" s="71">
        <f>IF(D370="","",D370+(D370*F370))</f>
        <v>786</v>
      </c>
      <c r="H370" s="72">
        <v>3</v>
      </c>
      <c r="I370" s="72">
        <v>0</v>
      </c>
      <c r="J370" s="74">
        <f t="shared" si="57"/>
        <v>3</v>
      </c>
      <c r="K370" s="147">
        <f t="shared" si="58"/>
        <v>2358</v>
      </c>
      <c r="L370" s="76"/>
    </row>
    <row r="371" spans="1:12" s="3" customFormat="1">
      <c r="A371" s="63">
        <f>IF(D371&lt;&gt;"",1+MAX($A$8:A370),"")</f>
        <v>251</v>
      </c>
      <c r="B371" s="178"/>
      <c r="C371" s="144" t="s">
        <v>306</v>
      </c>
      <c r="D371" s="69">
        <v>138</v>
      </c>
      <c r="E371" s="69" t="s">
        <v>110</v>
      </c>
      <c r="F371" s="70">
        <f>IF(D371=0,"",0)</f>
        <v>0</v>
      </c>
      <c r="G371" s="71">
        <f>IF(D371="","",D371+(D371*F371))</f>
        <v>138</v>
      </c>
      <c r="H371" s="72">
        <v>3</v>
      </c>
      <c r="I371" s="72">
        <v>0</v>
      </c>
      <c r="J371" s="74">
        <f t="shared" si="57"/>
        <v>3</v>
      </c>
      <c r="K371" s="147">
        <f t="shared" si="58"/>
        <v>414</v>
      </c>
      <c r="L371" s="76"/>
    </row>
    <row r="372" spans="1:12" s="3" customFormat="1">
      <c r="A372" s="63">
        <f>IF(D372&lt;&gt;"",1+MAX($A$8:A371),"")</f>
        <v>252</v>
      </c>
      <c r="B372" s="178"/>
      <c r="C372" s="144" t="s">
        <v>307</v>
      </c>
      <c r="D372" s="69">
        <v>138</v>
      </c>
      <c r="E372" s="69" t="s">
        <v>110</v>
      </c>
      <c r="F372" s="70">
        <f>IF(D372=0,"",0)</f>
        <v>0</v>
      </c>
      <c r="G372" s="71">
        <f>IF(D372="","",D372+(D372*F372))</f>
        <v>138</v>
      </c>
      <c r="H372" s="72">
        <v>3</v>
      </c>
      <c r="I372" s="72">
        <v>0</v>
      </c>
      <c r="J372" s="74">
        <f t="shared" si="57"/>
        <v>3</v>
      </c>
      <c r="K372" s="147">
        <f t="shared" si="58"/>
        <v>414</v>
      </c>
      <c r="L372" s="76"/>
    </row>
    <row r="373" spans="1:12" s="3" customFormat="1">
      <c r="A373" s="63" t="str">
        <f>IF(D373&lt;&gt;"",1+MAX($A$8:A372),"")</f>
        <v/>
      </c>
      <c r="B373" s="178"/>
      <c r="C373" s="137" t="s">
        <v>151</v>
      </c>
      <c r="D373" s="69"/>
      <c r="E373" s="69"/>
      <c r="F373" s="70"/>
      <c r="G373" s="71"/>
      <c r="H373" s="72"/>
      <c r="I373" s="72"/>
      <c r="J373" s="74"/>
      <c r="K373" s="147"/>
      <c r="L373" s="76"/>
    </row>
    <row r="374" spans="1:12" s="3" customFormat="1">
      <c r="A374" s="63">
        <f>IF(D374&lt;&gt;"",1+MAX($A$8:A373),"")</f>
        <v>253</v>
      </c>
      <c r="B374" s="178"/>
      <c r="C374" s="144" t="s">
        <v>303</v>
      </c>
      <c r="D374" s="69">
        <v>241</v>
      </c>
      <c r="E374" s="69" t="s">
        <v>87</v>
      </c>
      <c r="F374" s="70">
        <f>IF(D374=0,"",0)</f>
        <v>0</v>
      </c>
      <c r="G374" s="71">
        <f>IF(D374="","",D374+(D374*F374))</f>
        <v>241</v>
      </c>
      <c r="H374" s="72">
        <v>2</v>
      </c>
      <c r="I374" s="72">
        <v>0</v>
      </c>
      <c r="J374" s="74">
        <f t="shared" si="57"/>
        <v>2</v>
      </c>
      <c r="K374" s="147">
        <f t="shared" si="58"/>
        <v>482</v>
      </c>
      <c r="L374" s="76"/>
    </row>
    <row r="375" spans="1:12" s="3" customFormat="1">
      <c r="A375" s="63">
        <f>IF(D375&lt;&gt;"",1+MAX($A$8:A374),"")</f>
        <v>254</v>
      </c>
      <c r="B375" s="178"/>
      <c r="C375" s="144" t="s">
        <v>304</v>
      </c>
      <c r="D375" s="69">
        <v>156</v>
      </c>
      <c r="E375" s="69" t="s">
        <v>110</v>
      </c>
      <c r="F375" s="70">
        <f>IF(D375=0,"",0)</f>
        <v>0</v>
      </c>
      <c r="G375" s="71">
        <f>IF(D375="","",D375+(D375*F375))</f>
        <v>156</v>
      </c>
      <c r="H375" s="72">
        <v>3</v>
      </c>
      <c r="I375" s="72">
        <v>0</v>
      </c>
      <c r="J375" s="74">
        <f t="shared" si="57"/>
        <v>3</v>
      </c>
      <c r="K375" s="147">
        <f t="shared" si="58"/>
        <v>468</v>
      </c>
      <c r="L375" s="76"/>
    </row>
    <row r="376" spans="1:12" s="3" customFormat="1">
      <c r="A376" s="63">
        <f>IF(D376&lt;&gt;"",1+MAX($A$8:A375),"")</f>
        <v>255</v>
      </c>
      <c r="B376" s="178"/>
      <c r="C376" s="144" t="s">
        <v>305</v>
      </c>
      <c r="D376" s="69">
        <v>267</v>
      </c>
      <c r="E376" s="69" t="s">
        <v>110</v>
      </c>
      <c r="F376" s="70">
        <f>IF(D376=0,"",0)</f>
        <v>0</v>
      </c>
      <c r="G376" s="71">
        <f>IF(D376="","",D376+(D376*F376))</f>
        <v>267</v>
      </c>
      <c r="H376" s="72">
        <v>3</v>
      </c>
      <c r="I376" s="72">
        <v>0</v>
      </c>
      <c r="J376" s="74">
        <f t="shared" si="57"/>
        <v>3</v>
      </c>
      <c r="K376" s="147">
        <f t="shared" si="58"/>
        <v>801</v>
      </c>
      <c r="L376" s="76"/>
    </row>
    <row r="377" spans="1:12" s="3" customFormat="1">
      <c r="A377" s="63">
        <f>IF(D377&lt;&gt;"",1+MAX($A$8:A376),"")</f>
        <v>256</v>
      </c>
      <c r="B377" s="178"/>
      <c r="C377" s="144" t="s">
        <v>306</v>
      </c>
      <c r="D377" s="69">
        <v>216</v>
      </c>
      <c r="E377" s="69" t="s">
        <v>110</v>
      </c>
      <c r="F377" s="70">
        <f>IF(D377=0,"",0)</f>
        <v>0</v>
      </c>
      <c r="G377" s="71">
        <f>IF(D377="","",D377+(D377*F377))</f>
        <v>216</v>
      </c>
      <c r="H377" s="72">
        <v>3</v>
      </c>
      <c r="I377" s="72">
        <v>0</v>
      </c>
      <c r="J377" s="74">
        <f t="shared" si="57"/>
        <v>3</v>
      </c>
      <c r="K377" s="147">
        <f t="shared" si="58"/>
        <v>648</v>
      </c>
      <c r="L377" s="76"/>
    </row>
    <row r="378" spans="1:12" s="3" customFormat="1">
      <c r="A378" s="63">
        <f>IF(D378&lt;&gt;"",1+MAX($A$8:A377),"")</f>
        <v>257</v>
      </c>
      <c r="B378" s="178"/>
      <c r="C378" s="144" t="s">
        <v>307</v>
      </c>
      <c r="D378" s="69">
        <v>216</v>
      </c>
      <c r="E378" s="69" t="s">
        <v>110</v>
      </c>
      <c r="F378" s="70">
        <f>IF(D378=0,"",0)</f>
        <v>0</v>
      </c>
      <c r="G378" s="71">
        <f>IF(D378="","",D378+(D378*F378))</f>
        <v>216</v>
      </c>
      <c r="H378" s="72">
        <v>3</v>
      </c>
      <c r="I378" s="72">
        <v>0</v>
      </c>
      <c r="J378" s="74">
        <f t="shared" si="57"/>
        <v>3</v>
      </c>
      <c r="K378" s="147">
        <f t="shared" si="58"/>
        <v>648</v>
      </c>
      <c r="L378" s="76"/>
    </row>
    <row r="379" spans="1:12" s="3" customFormat="1">
      <c r="A379" s="63" t="str">
        <f>IF(D379&lt;&gt;"",1+MAX($A$8:A378),"")</f>
        <v/>
      </c>
      <c r="B379" s="178"/>
      <c r="C379" s="133" t="s">
        <v>308</v>
      </c>
      <c r="D379" s="69"/>
      <c r="E379" s="69"/>
      <c r="F379" s="70"/>
      <c r="G379" s="71"/>
      <c r="H379" s="72"/>
      <c r="I379" s="72"/>
      <c r="J379" s="74"/>
      <c r="K379" s="147"/>
      <c r="L379" s="76"/>
    </row>
    <row r="380" spans="1:12" s="3" customFormat="1">
      <c r="A380" s="63">
        <f>IF(D380&lt;&gt;"",1+MAX($A$8:A379),"")</f>
        <v>258</v>
      </c>
      <c r="B380" s="178"/>
      <c r="C380" s="68" t="s">
        <v>309</v>
      </c>
      <c r="D380" s="69">
        <v>3495</v>
      </c>
      <c r="E380" s="69" t="s">
        <v>87</v>
      </c>
      <c r="F380" s="70">
        <f t="shared" ref="F380:F389" si="59">IF(D380=0,"",0)</f>
        <v>0</v>
      </c>
      <c r="G380" s="71">
        <f t="shared" ref="G380:G389" si="60">IF(D380="","",D380+(D380*F380))</f>
        <v>3495</v>
      </c>
      <c r="H380" s="72">
        <v>9.5</v>
      </c>
      <c r="I380" s="72">
        <v>0</v>
      </c>
      <c r="J380" s="74">
        <f t="shared" si="57"/>
        <v>9.5</v>
      </c>
      <c r="K380" s="147">
        <f t="shared" si="58"/>
        <v>33202.5</v>
      </c>
      <c r="L380" s="76"/>
    </row>
    <row r="381" spans="1:12" s="3" customFormat="1">
      <c r="A381" s="63">
        <f>IF(D381&lt;&gt;"",1+MAX($A$8:A380),"")</f>
        <v>259</v>
      </c>
      <c r="B381" s="178"/>
      <c r="C381" s="68" t="s">
        <v>310</v>
      </c>
      <c r="D381" s="69">
        <v>798</v>
      </c>
      <c r="E381" s="69" t="s">
        <v>87</v>
      </c>
      <c r="F381" s="70">
        <f t="shared" si="59"/>
        <v>0</v>
      </c>
      <c r="G381" s="71">
        <f t="shared" si="60"/>
        <v>798</v>
      </c>
      <c r="H381" s="72">
        <v>9.5</v>
      </c>
      <c r="I381" s="72">
        <v>0</v>
      </c>
      <c r="J381" s="74">
        <f t="shared" si="57"/>
        <v>9.5</v>
      </c>
      <c r="K381" s="147">
        <f t="shared" si="58"/>
        <v>7581</v>
      </c>
      <c r="L381" s="76"/>
    </row>
    <row r="382" spans="1:12" s="3" customFormat="1">
      <c r="A382" s="63">
        <f>IF(D382&lt;&gt;"",1+MAX($A$8:A381),"")</f>
        <v>260</v>
      </c>
      <c r="B382" s="178"/>
      <c r="C382" s="68" t="s">
        <v>311</v>
      </c>
      <c r="D382" s="69">
        <v>488</v>
      </c>
      <c r="E382" s="69" t="s">
        <v>87</v>
      </c>
      <c r="F382" s="70">
        <f t="shared" si="59"/>
        <v>0</v>
      </c>
      <c r="G382" s="71">
        <f t="shared" si="60"/>
        <v>488</v>
      </c>
      <c r="H382" s="72">
        <v>16.5</v>
      </c>
      <c r="I382" s="72">
        <v>0</v>
      </c>
      <c r="J382" s="74">
        <f t="shared" si="57"/>
        <v>16.5</v>
      </c>
      <c r="K382" s="147">
        <f t="shared" si="58"/>
        <v>8052</v>
      </c>
      <c r="L382" s="76"/>
    </row>
    <row r="383" spans="1:12" s="3" customFormat="1">
      <c r="A383" s="63">
        <f>IF(D383&lt;&gt;"",1+MAX($A$8:A382),"")</f>
        <v>261</v>
      </c>
      <c r="B383" s="178"/>
      <c r="C383" s="68" t="s">
        <v>312</v>
      </c>
      <c r="D383" s="69">
        <v>166</v>
      </c>
      <c r="E383" s="69" t="s">
        <v>110</v>
      </c>
      <c r="F383" s="70">
        <f t="shared" si="59"/>
        <v>0</v>
      </c>
      <c r="G383" s="71">
        <f t="shared" si="60"/>
        <v>166</v>
      </c>
      <c r="H383" s="72">
        <v>12.2</v>
      </c>
      <c r="I383" s="72">
        <v>0</v>
      </c>
      <c r="J383" s="74">
        <f t="shared" si="57"/>
        <v>12.2</v>
      </c>
      <c r="K383" s="147">
        <f t="shared" si="58"/>
        <v>2025.1999999999998</v>
      </c>
      <c r="L383" s="76"/>
    </row>
    <row r="384" spans="1:12" s="3" customFormat="1">
      <c r="A384" s="63">
        <f>IF(D384&lt;&gt;"",1+MAX($A$8:A383),"")</f>
        <v>262</v>
      </c>
      <c r="B384" s="178"/>
      <c r="C384" s="68" t="s">
        <v>313</v>
      </c>
      <c r="D384" s="69">
        <v>122</v>
      </c>
      <c r="E384" s="69" t="s">
        <v>110</v>
      </c>
      <c r="F384" s="70">
        <f t="shared" si="59"/>
        <v>0</v>
      </c>
      <c r="G384" s="71">
        <f t="shared" si="60"/>
        <v>122</v>
      </c>
      <c r="H384" s="72">
        <v>6.5</v>
      </c>
      <c r="I384" s="72">
        <v>0</v>
      </c>
      <c r="J384" s="74">
        <f t="shared" si="57"/>
        <v>6.5</v>
      </c>
      <c r="K384" s="147">
        <f t="shared" si="58"/>
        <v>793</v>
      </c>
      <c r="L384" s="76"/>
    </row>
    <row r="385" spans="1:12" s="3" customFormat="1">
      <c r="A385" s="63">
        <f>IF(D385&lt;&gt;"",1+MAX($A$8:A384),"")</f>
        <v>263</v>
      </c>
      <c r="B385" s="178"/>
      <c r="C385" s="68" t="s">
        <v>314</v>
      </c>
      <c r="D385" s="69">
        <v>57</v>
      </c>
      <c r="E385" s="69" t="s">
        <v>110</v>
      </c>
      <c r="F385" s="70">
        <f t="shared" si="59"/>
        <v>0</v>
      </c>
      <c r="G385" s="71">
        <f t="shared" si="60"/>
        <v>57</v>
      </c>
      <c r="H385" s="72">
        <v>4.5</v>
      </c>
      <c r="I385" s="72">
        <v>0</v>
      </c>
      <c r="J385" s="74">
        <f t="shared" si="57"/>
        <v>4.5</v>
      </c>
      <c r="K385" s="147">
        <f t="shared" si="58"/>
        <v>256.5</v>
      </c>
      <c r="L385" s="76"/>
    </row>
    <row r="386" spans="1:12" s="3" customFormat="1">
      <c r="A386" s="63">
        <f>IF(D386&lt;&gt;"",1+MAX($A$8:A385),"")</f>
        <v>264</v>
      </c>
      <c r="B386" s="178"/>
      <c r="C386" s="68" t="s">
        <v>197</v>
      </c>
      <c r="D386" s="69">
        <v>224</v>
      </c>
      <c r="E386" s="69" t="s">
        <v>110</v>
      </c>
      <c r="F386" s="70">
        <f t="shared" si="59"/>
        <v>0</v>
      </c>
      <c r="G386" s="71">
        <f t="shared" si="60"/>
        <v>224</v>
      </c>
      <c r="H386" s="72">
        <v>5</v>
      </c>
      <c r="I386" s="72">
        <v>0</v>
      </c>
      <c r="J386" s="74">
        <f t="shared" si="57"/>
        <v>5</v>
      </c>
      <c r="K386" s="147">
        <f t="shared" si="58"/>
        <v>1120</v>
      </c>
      <c r="L386" s="76"/>
    </row>
    <row r="387" spans="1:12" s="3" customFormat="1">
      <c r="A387" s="63">
        <f>IF(D387&lt;&gt;"",1+MAX($A$8:A386),"")</f>
        <v>265</v>
      </c>
      <c r="B387" s="178"/>
      <c r="C387" s="68" t="s">
        <v>198</v>
      </c>
      <c r="D387" s="69">
        <v>328</v>
      </c>
      <c r="E387" s="69" t="s">
        <v>110</v>
      </c>
      <c r="F387" s="70">
        <f t="shared" si="59"/>
        <v>0</v>
      </c>
      <c r="G387" s="71">
        <f t="shared" si="60"/>
        <v>328</v>
      </c>
      <c r="H387" s="72">
        <v>5</v>
      </c>
      <c r="I387" s="72">
        <v>0</v>
      </c>
      <c r="J387" s="74">
        <f t="shared" si="57"/>
        <v>5</v>
      </c>
      <c r="K387" s="147">
        <f t="shared" si="58"/>
        <v>1640</v>
      </c>
      <c r="L387" s="76"/>
    </row>
    <row r="388" spans="1:12" s="3" customFormat="1">
      <c r="A388" s="63">
        <f>IF(D388&lt;&gt;"",1+MAX($A$8:A387),"")</f>
        <v>266</v>
      </c>
      <c r="B388" s="178"/>
      <c r="C388" s="68" t="s">
        <v>315</v>
      </c>
      <c r="D388" s="69">
        <v>155</v>
      </c>
      <c r="E388" s="69" t="s">
        <v>110</v>
      </c>
      <c r="F388" s="70">
        <f t="shared" si="59"/>
        <v>0</v>
      </c>
      <c r="G388" s="71">
        <f t="shared" si="60"/>
        <v>155</v>
      </c>
      <c r="H388" s="72">
        <v>5</v>
      </c>
      <c r="I388" s="72">
        <v>0</v>
      </c>
      <c r="J388" s="74">
        <f t="shared" si="57"/>
        <v>5</v>
      </c>
      <c r="K388" s="147">
        <f t="shared" si="58"/>
        <v>775</v>
      </c>
      <c r="L388" s="76"/>
    </row>
    <row r="389" spans="1:12" s="3" customFormat="1">
      <c r="A389" s="63">
        <f>IF(D389&lt;&gt;"",1+MAX($A$8:A388),"")</f>
        <v>267</v>
      </c>
      <c r="B389" s="178"/>
      <c r="C389" s="68" t="s">
        <v>316</v>
      </c>
      <c r="D389" s="69">
        <v>384</v>
      </c>
      <c r="E389" s="69" t="s">
        <v>110</v>
      </c>
      <c r="F389" s="70">
        <f t="shared" si="59"/>
        <v>0</v>
      </c>
      <c r="G389" s="71">
        <f t="shared" si="60"/>
        <v>384</v>
      </c>
      <c r="H389" s="72">
        <v>6.5</v>
      </c>
      <c r="I389" s="72">
        <v>0</v>
      </c>
      <c r="J389" s="74">
        <f t="shared" si="57"/>
        <v>6.5</v>
      </c>
      <c r="K389" s="147">
        <f t="shared" si="58"/>
        <v>2496</v>
      </c>
      <c r="L389" s="76"/>
    </row>
    <row r="390" spans="1:12" s="3" customFormat="1">
      <c r="A390" s="63" t="str">
        <f>IF(D390&lt;&gt;"",1+MAX($A$8:A389),"")</f>
        <v/>
      </c>
      <c r="B390" s="178"/>
      <c r="C390" s="137" t="s">
        <v>317</v>
      </c>
      <c r="D390" s="69"/>
      <c r="E390" s="69"/>
      <c r="F390" s="70"/>
      <c r="G390" s="71"/>
      <c r="H390" s="72"/>
      <c r="I390" s="72"/>
      <c r="J390" s="74"/>
      <c r="K390" s="147"/>
      <c r="L390" s="76"/>
    </row>
    <row r="391" spans="1:12" s="3" customFormat="1">
      <c r="A391" s="63">
        <f>IF(D391&lt;&gt;"",1+MAX($A$8:A390),"")</f>
        <v>268</v>
      </c>
      <c r="B391" s="178"/>
      <c r="C391" s="68" t="s">
        <v>318</v>
      </c>
      <c r="D391" s="69">
        <v>419</v>
      </c>
      <c r="E391" s="69" t="s">
        <v>87</v>
      </c>
      <c r="F391" s="70">
        <f>IF(D391=0,"",0)</f>
        <v>0</v>
      </c>
      <c r="G391" s="71">
        <f>IF(D391="","",D391+(D391*F391))</f>
        <v>419</v>
      </c>
      <c r="H391" s="72">
        <v>3.2</v>
      </c>
      <c r="I391" s="72">
        <v>0</v>
      </c>
      <c r="J391" s="74">
        <f t="shared" si="57"/>
        <v>3.2</v>
      </c>
      <c r="K391" s="147">
        <f t="shared" si="58"/>
        <v>1340.8000000000002</v>
      </c>
      <c r="L391" s="76"/>
    </row>
    <row r="392" spans="1:12" s="3" customFormat="1">
      <c r="A392" s="63">
        <f>IF(D392&lt;&gt;"",1+MAX($A$8:A391),"")</f>
        <v>269</v>
      </c>
      <c r="B392" s="179"/>
      <c r="C392" s="68" t="s">
        <v>319</v>
      </c>
      <c r="D392" s="69">
        <v>419</v>
      </c>
      <c r="E392" s="69" t="s">
        <v>110</v>
      </c>
      <c r="F392" s="70">
        <f>IF(D392=0,"",0)</f>
        <v>0</v>
      </c>
      <c r="G392" s="71">
        <f>IF(D392="","",D392+(D392*F392))</f>
        <v>419</v>
      </c>
      <c r="H392" s="72">
        <v>2.8</v>
      </c>
      <c r="I392" s="72">
        <v>0</v>
      </c>
      <c r="J392" s="74">
        <f t="shared" si="57"/>
        <v>2.8</v>
      </c>
      <c r="K392" s="147">
        <f t="shared" si="58"/>
        <v>1173.1999999999998</v>
      </c>
      <c r="L392" s="76"/>
    </row>
    <row r="393" spans="1:12" s="3" customFormat="1">
      <c r="A393" s="63" t="str">
        <f>IF(D393&lt;&gt;"",1+MAX($A$8:A392),"")</f>
        <v/>
      </c>
      <c r="B393" s="52"/>
      <c r="C393" s="64"/>
      <c r="D393" s="65"/>
      <c r="E393" s="65"/>
      <c r="F393" s="59"/>
      <c r="G393" s="57"/>
      <c r="H393" s="61"/>
      <c r="I393" s="61"/>
      <c r="J393" s="66"/>
      <c r="K393" s="115"/>
      <c r="L393" s="53"/>
    </row>
    <row r="394" spans="1:12" s="3" customFormat="1">
      <c r="A394" s="63" t="str">
        <f>IF(D394&lt;&gt;"",1+MAX($A$8:A393),"")</f>
        <v/>
      </c>
      <c r="B394" s="223" t="s">
        <v>39</v>
      </c>
      <c r="C394" s="219"/>
      <c r="D394" s="219"/>
      <c r="E394" s="219"/>
      <c r="F394" s="220"/>
      <c r="G394" s="220"/>
      <c r="H394" s="220"/>
      <c r="I394" s="220"/>
      <c r="J394" s="220"/>
      <c r="K394" s="224"/>
      <c r="L394" s="225">
        <f>SUM(K395:K421)</f>
        <v>24269</v>
      </c>
    </row>
    <row r="395" spans="1:12" s="3" customFormat="1">
      <c r="A395" s="63" t="str">
        <f>IF(D395&lt;&gt;"",1+MAX($A$8:A394),"")</f>
        <v/>
      </c>
      <c r="B395" s="129"/>
      <c r="C395" s="130"/>
      <c r="D395" s="131"/>
      <c r="E395" s="132"/>
      <c r="F395" s="148"/>
      <c r="G395" s="149"/>
      <c r="H395" s="132"/>
      <c r="I395" s="132"/>
      <c r="J395" s="150"/>
      <c r="K395" s="124"/>
      <c r="L395" s="76"/>
    </row>
    <row r="396" spans="1:12" s="3" customFormat="1">
      <c r="A396" s="63" t="str">
        <f>IF(D396&lt;&gt;"",1+MAX($A$8:A395),"")</f>
        <v/>
      </c>
      <c r="B396" s="177" t="s">
        <v>374</v>
      </c>
      <c r="C396" s="133" t="s">
        <v>144</v>
      </c>
      <c r="D396" s="69"/>
      <c r="E396" s="69"/>
      <c r="F396" s="70"/>
      <c r="G396" s="71"/>
      <c r="H396" s="134"/>
      <c r="I396" s="73"/>
      <c r="J396" s="74"/>
      <c r="K396" s="75"/>
      <c r="L396" s="76"/>
    </row>
    <row r="397" spans="1:12" s="3" customFormat="1">
      <c r="A397" s="63">
        <f>IF(D397&lt;&gt;"",1+MAX($A$8:A396),"")</f>
        <v>270</v>
      </c>
      <c r="B397" s="178"/>
      <c r="C397" s="77" t="s">
        <v>320</v>
      </c>
      <c r="D397" s="69">
        <v>130</v>
      </c>
      <c r="E397" s="69" t="s">
        <v>87</v>
      </c>
      <c r="F397" s="70">
        <f t="shared" ref="F397:F413" si="61">IF(D397=0,"",0)</f>
        <v>0</v>
      </c>
      <c r="G397" s="71">
        <f t="shared" ref="G397:G413" si="62">IF(D397="","",D397+(D397*F397))</f>
        <v>130</v>
      </c>
      <c r="H397" s="72">
        <v>65</v>
      </c>
      <c r="I397" s="73">
        <v>0</v>
      </c>
      <c r="J397" s="74">
        <f t="shared" ref="J397:J421" si="63">H397+I397</f>
        <v>65</v>
      </c>
      <c r="K397" s="75">
        <f t="shared" ref="K397:K421" si="64">J397*G397</f>
        <v>8450</v>
      </c>
      <c r="L397" s="76"/>
    </row>
    <row r="398" spans="1:12" s="3" customFormat="1">
      <c r="A398" s="63">
        <f>IF(D398&lt;&gt;"",1+MAX($A$8:A397),"")</f>
        <v>271</v>
      </c>
      <c r="B398" s="178"/>
      <c r="C398" s="77" t="s">
        <v>321</v>
      </c>
      <c r="D398" s="69">
        <v>35</v>
      </c>
      <c r="E398" s="69" t="s">
        <v>87</v>
      </c>
      <c r="F398" s="70">
        <f t="shared" si="61"/>
        <v>0</v>
      </c>
      <c r="G398" s="71">
        <f t="shared" si="62"/>
        <v>35</v>
      </c>
      <c r="H398" s="72">
        <v>65</v>
      </c>
      <c r="I398" s="73">
        <v>0</v>
      </c>
      <c r="J398" s="74">
        <f t="shared" si="63"/>
        <v>65</v>
      </c>
      <c r="K398" s="75">
        <f t="shared" si="64"/>
        <v>2275</v>
      </c>
      <c r="L398" s="76"/>
    </row>
    <row r="399" spans="1:12" s="3" customFormat="1">
      <c r="A399" s="63">
        <f>IF(D399&lt;&gt;"",1+MAX($A$8:A398),"")</f>
        <v>272</v>
      </c>
      <c r="B399" s="178"/>
      <c r="C399" s="77" t="s">
        <v>322</v>
      </c>
      <c r="D399" s="69">
        <v>23</v>
      </c>
      <c r="E399" s="69" t="s">
        <v>87</v>
      </c>
      <c r="F399" s="70">
        <f t="shared" si="61"/>
        <v>0</v>
      </c>
      <c r="G399" s="71">
        <f t="shared" si="62"/>
        <v>23</v>
      </c>
      <c r="H399" s="72">
        <v>65</v>
      </c>
      <c r="I399" s="73">
        <v>0</v>
      </c>
      <c r="J399" s="74">
        <f t="shared" si="63"/>
        <v>65</v>
      </c>
      <c r="K399" s="75">
        <f t="shared" si="64"/>
        <v>1495</v>
      </c>
      <c r="L399" s="76"/>
    </row>
    <row r="400" spans="1:12" s="3" customFormat="1">
      <c r="A400" s="63">
        <f>IF(D400&lt;&gt;"",1+MAX($A$8:A399),"")</f>
        <v>273</v>
      </c>
      <c r="B400" s="178"/>
      <c r="C400" s="77" t="s">
        <v>323</v>
      </c>
      <c r="D400" s="69">
        <v>1</v>
      </c>
      <c r="E400" s="69" t="s">
        <v>119</v>
      </c>
      <c r="F400" s="70">
        <f t="shared" si="61"/>
        <v>0</v>
      </c>
      <c r="G400" s="71">
        <f t="shared" si="62"/>
        <v>1</v>
      </c>
      <c r="H400" s="72">
        <v>350</v>
      </c>
      <c r="I400" s="73">
        <v>0</v>
      </c>
      <c r="J400" s="74">
        <f t="shared" si="63"/>
        <v>350</v>
      </c>
      <c r="K400" s="75">
        <f t="shared" si="64"/>
        <v>350</v>
      </c>
      <c r="L400" s="76"/>
    </row>
    <row r="401" spans="1:12" s="3" customFormat="1">
      <c r="A401" s="63">
        <f>IF(D401&lt;&gt;"",1+MAX($A$8:A400),"")</f>
        <v>274</v>
      </c>
      <c r="B401" s="178"/>
      <c r="C401" s="77" t="s">
        <v>324</v>
      </c>
      <c r="D401" s="69">
        <v>1</v>
      </c>
      <c r="E401" s="69" t="s">
        <v>119</v>
      </c>
      <c r="F401" s="70">
        <f t="shared" si="61"/>
        <v>0</v>
      </c>
      <c r="G401" s="71">
        <f t="shared" si="62"/>
        <v>1</v>
      </c>
      <c r="H401" s="72">
        <v>315</v>
      </c>
      <c r="I401" s="73">
        <v>0</v>
      </c>
      <c r="J401" s="74">
        <f t="shared" si="63"/>
        <v>315</v>
      </c>
      <c r="K401" s="75">
        <f t="shared" si="64"/>
        <v>315</v>
      </c>
      <c r="L401" s="76"/>
    </row>
    <row r="402" spans="1:12" s="3" customFormat="1">
      <c r="A402" s="63">
        <f>IF(D402&lt;&gt;"",1+MAX($A$8:A401),"")</f>
        <v>275</v>
      </c>
      <c r="B402" s="178"/>
      <c r="C402" s="77" t="s">
        <v>325</v>
      </c>
      <c r="D402" s="69">
        <v>1</v>
      </c>
      <c r="E402" s="69" t="s">
        <v>119</v>
      </c>
      <c r="F402" s="70">
        <f t="shared" si="61"/>
        <v>0</v>
      </c>
      <c r="G402" s="71">
        <f t="shared" si="62"/>
        <v>1</v>
      </c>
      <c r="H402" s="72">
        <v>350</v>
      </c>
      <c r="I402" s="73">
        <v>0</v>
      </c>
      <c r="J402" s="74">
        <f t="shared" si="63"/>
        <v>350</v>
      </c>
      <c r="K402" s="75">
        <f t="shared" si="64"/>
        <v>350</v>
      </c>
      <c r="L402" s="76"/>
    </row>
    <row r="403" spans="1:12" s="3" customFormat="1">
      <c r="A403" s="63">
        <f>IF(D403&lt;&gt;"",1+MAX($A$8:A402),"")</f>
        <v>276</v>
      </c>
      <c r="B403" s="178"/>
      <c r="C403" s="77" t="s">
        <v>326</v>
      </c>
      <c r="D403" s="69">
        <v>1</v>
      </c>
      <c r="E403" s="69" t="s">
        <v>119</v>
      </c>
      <c r="F403" s="70">
        <f t="shared" si="61"/>
        <v>0</v>
      </c>
      <c r="G403" s="71">
        <f t="shared" si="62"/>
        <v>1</v>
      </c>
      <c r="H403" s="72">
        <v>320</v>
      </c>
      <c r="I403" s="73">
        <v>0</v>
      </c>
      <c r="J403" s="74">
        <f t="shared" si="63"/>
        <v>320</v>
      </c>
      <c r="K403" s="75">
        <f t="shared" si="64"/>
        <v>320</v>
      </c>
      <c r="L403" s="76"/>
    </row>
    <row r="404" spans="1:12" s="3" customFormat="1">
      <c r="A404" s="63">
        <f>IF(D404&lt;&gt;"",1+MAX($A$8:A403),"")</f>
        <v>277</v>
      </c>
      <c r="B404" s="178"/>
      <c r="C404" s="77" t="s">
        <v>327</v>
      </c>
      <c r="D404" s="69">
        <v>1</v>
      </c>
      <c r="E404" s="69" t="s">
        <v>119</v>
      </c>
      <c r="F404" s="70">
        <f t="shared" si="61"/>
        <v>0</v>
      </c>
      <c r="G404" s="71">
        <f t="shared" si="62"/>
        <v>1</v>
      </c>
      <c r="H404" s="72">
        <v>285</v>
      </c>
      <c r="I404" s="73">
        <v>0</v>
      </c>
      <c r="J404" s="74">
        <f t="shared" si="63"/>
        <v>285</v>
      </c>
      <c r="K404" s="75">
        <f t="shared" si="64"/>
        <v>285</v>
      </c>
      <c r="L404" s="76"/>
    </row>
    <row r="405" spans="1:12" s="3" customFormat="1">
      <c r="A405" s="63">
        <f>IF(D405&lt;&gt;"",1+MAX($A$8:A404),"")</f>
        <v>278</v>
      </c>
      <c r="B405" s="178"/>
      <c r="C405" s="77" t="s">
        <v>328</v>
      </c>
      <c r="D405" s="69">
        <v>1</v>
      </c>
      <c r="E405" s="69" t="s">
        <v>119</v>
      </c>
      <c r="F405" s="70">
        <f t="shared" si="61"/>
        <v>0</v>
      </c>
      <c r="G405" s="71">
        <f t="shared" si="62"/>
        <v>1</v>
      </c>
      <c r="H405" s="72">
        <v>250</v>
      </c>
      <c r="I405" s="73">
        <v>0</v>
      </c>
      <c r="J405" s="74">
        <f t="shared" si="63"/>
        <v>250</v>
      </c>
      <c r="K405" s="75">
        <f t="shared" si="64"/>
        <v>250</v>
      </c>
      <c r="L405" s="76"/>
    </row>
    <row r="406" spans="1:12" s="3" customFormat="1">
      <c r="A406" s="63">
        <f>IF(D406&lt;&gt;"",1+MAX($A$8:A405),"")</f>
        <v>279</v>
      </c>
      <c r="B406" s="178"/>
      <c r="C406" s="77" t="s">
        <v>329</v>
      </c>
      <c r="D406" s="69">
        <v>4</v>
      </c>
      <c r="E406" s="69" t="s">
        <v>119</v>
      </c>
      <c r="F406" s="70">
        <f t="shared" si="61"/>
        <v>0</v>
      </c>
      <c r="G406" s="71">
        <f t="shared" si="62"/>
        <v>4</v>
      </c>
      <c r="H406" s="72">
        <v>120</v>
      </c>
      <c r="I406" s="73">
        <v>0</v>
      </c>
      <c r="J406" s="74">
        <f t="shared" si="63"/>
        <v>120</v>
      </c>
      <c r="K406" s="75">
        <f t="shared" si="64"/>
        <v>480</v>
      </c>
      <c r="L406" s="76"/>
    </row>
    <row r="407" spans="1:12" s="3" customFormat="1">
      <c r="A407" s="63">
        <f>IF(D407&lt;&gt;"",1+MAX($A$8:A406),"")</f>
        <v>280</v>
      </c>
      <c r="B407" s="178"/>
      <c r="C407" s="77" t="s">
        <v>330</v>
      </c>
      <c r="D407" s="69">
        <v>1</v>
      </c>
      <c r="E407" s="69" t="s">
        <v>119</v>
      </c>
      <c r="F407" s="70">
        <f t="shared" si="61"/>
        <v>0</v>
      </c>
      <c r="G407" s="71">
        <f t="shared" si="62"/>
        <v>1</v>
      </c>
      <c r="H407" s="72">
        <v>125</v>
      </c>
      <c r="I407" s="73">
        <v>0</v>
      </c>
      <c r="J407" s="74">
        <f t="shared" si="63"/>
        <v>125</v>
      </c>
      <c r="K407" s="75">
        <f t="shared" si="64"/>
        <v>125</v>
      </c>
      <c r="L407" s="76"/>
    </row>
    <row r="408" spans="1:12" s="3" customFormat="1">
      <c r="A408" s="63">
        <f>IF(D408&lt;&gt;"",1+MAX($A$8:A407),"")</f>
        <v>281</v>
      </c>
      <c r="B408" s="178"/>
      <c r="C408" s="77" t="s">
        <v>331</v>
      </c>
      <c r="D408" s="69">
        <v>3</v>
      </c>
      <c r="E408" s="69" t="s">
        <v>119</v>
      </c>
      <c r="F408" s="70">
        <f t="shared" si="61"/>
        <v>0</v>
      </c>
      <c r="G408" s="71">
        <f t="shared" si="62"/>
        <v>3</v>
      </c>
      <c r="H408" s="72">
        <v>120</v>
      </c>
      <c r="I408" s="73">
        <v>0</v>
      </c>
      <c r="J408" s="74">
        <f t="shared" si="63"/>
        <v>120</v>
      </c>
      <c r="K408" s="75">
        <f t="shared" si="64"/>
        <v>360</v>
      </c>
      <c r="L408" s="76"/>
    </row>
    <row r="409" spans="1:12" s="3" customFormat="1">
      <c r="A409" s="63">
        <f>IF(D409&lt;&gt;"",1+MAX($A$8:A408),"")</f>
        <v>282</v>
      </c>
      <c r="B409" s="178"/>
      <c r="C409" s="77" t="s">
        <v>332</v>
      </c>
      <c r="D409" s="69">
        <v>3</v>
      </c>
      <c r="E409" s="69" t="s">
        <v>119</v>
      </c>
      <c r="F409" s="70">
        <f t="shared" si="61"/>
        <v>0</v>
      </c>
      <c r="G409" s="71">
        <f t="shared" si="62"/>
        <v>3</v>
      </c>
      <c r="H409" s="72">
        <v>115</v>
      </c>
      <c r="I409" s="73">
        <v>0</v>
      </c>
      <c r="J409" s="74">
        <f t="shared" si="63"/>
        <v>115</v>
      </c>
      <c r="K409" s="75">
        <f t="shared" si="64"/>
        <v>345</v>
      </c>
      <c r="L409" s="76"/>
    </row>
    <row r="410" spans="1:12" s="3" customFormat="1">
      <c r="A410" s="63">
        <f>IF(D410&lt;&gt;"",1+MAX($A$8:A409),"")</f>
        <v>283</v>
      </c>
      <c r="B410" s="178"/>
      <c r="C410" s="77" t="s">
        <v>333</v>
      </c>
      <c r="D410" s="69">
        <v>4</v>
      </c>
      <c r="E410" s="69" t="s">
        <v>119</v>
      </c>
      <c r="F410" s="70">
        <f t="shared" si="61"/>
        <v>0</v>
      </c>
      <c r="G410" s="71">
        <f t="shared" si="62"/>
        <v>4</v>
      </c>
      <c r="H410" s="72">
        <v>155</v>
      </c>
      <c r="I410" s="73">
        <v>0</v>
      </c>
      <c r="J410" s="74">
        <f t="shared" si="63"/>
        <v>155</v>
      </c>
      <c r="K410" s="75">
        <f t="shared" si="64"/>
        <v>620</v>
      </c>
      <c r="L410" s="76"/>
    </row>
    <row r="411" spans="1:12" s="3" customFormat="1">
      <c r="A411" s="63">
        <f>IF(D411&lt;&gt;"",1+MAX($A$8:A410),"")</f>
        <v>284</v>
      </c>
      <c r="B411" s="178"/>
      <c r="C411" s="77" t="s">
        <v>334</v>
      </c>
      <c r="D411" s="69">
        <v>4</v>
      </c>
      <c r="E411" s="69" t="s">
        <v>119</v>
      </c>
      <c r="F411" s="70">
        <f t="shared" si="61"/>
        <v>0</v>
      </c>
      <c r="G411" s="71">
        <f t="shared" si="62"/>
        <v>4</v>
      </c>
      <c r="H411" s="72">
        <v>160</v>
      </c>
      <c r="I411" s="73">
        <v>0</v>
      </c>
      <c r="J411" s="74">
        <f t="shared" si="63"/>
        <v>160</v>
      </c>
      <c r="K411" s="75">
        <f t="shared" si="64"/>
        <v>640</v>
      </c>
      <c r="L411" s="76"/>
    </row>
    <row r="412" spans="1:12" s="3" customFormat="1">
      <c r="A412" s="63">
        <f>IF(D412&lt;&gt;"",1+MAX($A$8:A411),"")</f>
        <v>285</v>
      </c>
      <c r="B412" s="178"/>
      <c r="C412" s="77" t="s">
        <v>335</v>
      </c>
      <c r="D412" s="69">
        <v>30</v>
      </c>
      <c r="E412" s="69" t="s">
        <v>110</v>
      </c>
      <c r="F412" s="70">
        <f t="shared" si="61"/>
        <v>0</v>
      </c>
      <c r="G412" s="71">
        <f t="shared" si="62"/>
        <v>30</v>
      </c>
      <c r="H412" s="72">
        <v>45</v>
      </c>
      <c r="I412" s="73">
        <v>0</v>
      </c>
      <c r="J412" s="74">
        <f t="shared" si="63"/>
        <v>45</v>
      </c>
      <c r="K412" s="75">
        <f t="shared" si="64"/>
        <v>1350</v>
      </c>
      <c r="L412" s="76"/>
    </row>
    <row r="413" spans="1:12" s="3" customFormat="1">
      <c r="A413" s="63">
        <f>IF(D413&lt;&gt;"",1+MAX($A$8:A412),"")</f>
        <v>286</v>
      </c>
      <c r="B413" s="178"/>
      <c r="C413" s="77" t="s">
        <v>336</v>
      </c>
      <c r="D413" s="69">
        <v>19</v>
      </c>
      <c r="E413" s="69" t="s">
        <v>110</v>
      </c>
      <c r="F413" s="70">
        <f t="shared" si="61"/>
        <v>0</v>
      </c>
      <c r="G413" s="71">
        <f t="shared" si="62"/>
        <v>19</v>
      </c>
      <c r="H413" s="72">
        <v>55</v>
      </c>
      <c r="I413" s="73">
        <v>0</v>
      </c>
      <c r="J413" s="74">
        <f t="shared" si="63"/>
        <v>55</v>
      </c>
      <c r="K413" s="75">
        <f t="shared" si="64"/>
        <v>1045</v>
      </c>
      <c r="L413" s="76"/>
    </row>
    <row r="414" spans="1:12" s="3" customFormat="1">
      <c r="A414" s="63" t="str">
        <f>IF(D414&lt;&gt;"",1+MAX($A$8:A413),"")</f>
        <v/>
      </c>
      <c r="B414" s="178"/>
      <c r="C414" s="133" t="s">
        <v>151</v>
      </c>
      <c r="D414" s="69"/>
      <c r="E414" s="69"/>
      <c r="F414" s="70"/>
      <c r="G414" s="71"/>
      <c r="H414" s="72"/>
      <c r="I414" s="73"/>
      <c r="J414" s="74"/>
      <c r="K414" s="75"/>
      <c r="L414" s="76"/>
    </row>
    <row r="415" spans="1:12" s="3" customFormat="1">
      <c r="A415" s="63">
        <f>IF(D415&lt;&gt;"",1+MAX($A$8:A414),"")</f>
        <v>287</v>
      </c>
      <c r="B415" s="178"/>
      <c r="C415" s="77" t="s">
        <v>321</v>
      </c>
      <c r="D415" s="69">
        <v>11</v>
      </c>
      <c r="E415" s="69" t="s">
        <v>87</v>
      </c>
      <c r="F415" s="70">
        <f t="shared" ref="F415:F421" si="65">IF(D415=0,"",0)</f>
        <v>0</v>
      </c>
      <c r="G415" s="71">
        <f t="shared" ref="G415:G421" si="66">IF(D415="","",D415+(D415*F415))</f>
        <v>11</v>
      </c>
      <c r="H415" s="72">
        <v>65</v>
      </c>
      <c r="I415" s="73">
        <v>0</v>
      </c>
      <c r="J415" s="74">
        <f t="shared" si="63"/>
        <v>65</v>
      </c>
      <c r="K415" s="75">
        <f t="shared" si="64"/>
        <v>715</v>
      </c>
      <c r="L415" s="76"/>
    </row>
    <row r="416" spans="1:12" s="3" customFormat="1">
      <c r="A416" s="63">
        <f>IF(D416&lt;&gt;"",1+MAX($A$8:A415),"")</f>
        <v>288</v>
      </c>
      <c r="B416" s="178"/>
      <c r="C416" s="77" t="s">
        <v>337</v>
      </c>
      <c r="D416" s="69">
        <v>1</v>
      </c>
      <c r="E416" s="69" t="s">
        <v>119</v>
      </c>
      <c r="F416" s="70">
        <f t="shared" si="65"/>
        <v>0</v>
      </c>
      <c r="G416" s="71">
        <f t="shared" si="66"/>
        <v>1</v>
      </c>
      <c r="H416" s="72">
        <v>295</v>
      </c>
      <c r="I416" s="73">
        <v>0</v>
      </c>
      <c r="J416" s="74">
        <f t="shared" si="63"/>
        <v>295</v>
      </c>
      <c r="K416" s="75">
        <f t="shared" si="64"/>
        <v>295</v>
      </c>
      <c r="L416" s="76"/>
    </row>
    <row r="417" spans="1:12" s="3" customFormat="1">
      <c r="A417" s="63">
        <f>IF(D417&lt;&gt;"",1+MAX($A$8:A416),"")</f>
        <v>289</v>
      </c>
      <c r="B417" s="178"/>
      <c r="C417" s="77" t="s">
        <v>329</v>
      </c>
      <c r="D417" s="69">
        <v>1</v>
      </c>
      <c r="E417" s="69" t="s">
        <v>119</v>
      </c>
      <c r="F417" s="70">
        <f t="shared" si="65"/>
        <v>0</v>
      </c>
      <c r="G417" s="71">
        <f t="shared" si="66"/>
        <v>1</v>
      </c>
      <c r="H417" s="72">
        <v>120</v>
      </c>
      <c r="I417" s="73">
        <v>0</v>
      </c>
      <c r="J417" s="74">
        <f t="shared" si="63"/>
        <v>120</v>
      </c>
      <c r="K417" s="75">
        <f t="shared" si="64"/>
        <v>120</v>
      </c>
      <c r="L417" s="76"/>
    </row>
    <row r="418" spans="1:12" s="3" customFormat="1">
      <c r="A418" s="63">
        <f>IF(D418&lt;&gt;"",1+MAX($A$8:A417),"")</f>
        <v>290</v>
      </c>
      <c r="B418" s="178"/>
      <c r="C418" s="77" t="s">
        <v>332</v>
      </c>
      <c r="D418" s="69">
        <v>1</v>
      </c>
      <c r="E418" s="69" t="s">
        <v>119</v>
      </c>
      <c r="F418" s="70">
        <f t="shared" si="65"/>
        <v>0</v>
      </c>
      <c r="G418" s="71">
        <f t="shared" si="66"/>
        <v>1</v>
      </c>
      <c r="H418" s="72">
        <v>115</v>
      </c>
      <c r="I418" s="73">
        <v>0</v>
      </c>
      <c r="J418" s="74">
        <f t="shared" si="63"/>
        <v>115</v>
      </c>
      <c r="K418" s="75">
        <f t="shared" si="64"/>
        <v>115</v>
      </c>
      <c r="L418" s="76"/>
    </row>
    <row r="419" spans="1:12" s="3" customFormat="1">
      <c r="A419" s="63">
        <f>IF(D419&lt;&gt;"",1+MAX($A$8:A418),"")</f>
        <v>291</v>
      </c>
      <c r="B419" s="178"/>
      <c r="C419" s="77" t="s">
        <v>333</v>
      </c>
      <c r="D419" s="69">
        <v>1</v>
      </c>
      <c r="E419" s="69" t="s">
        <v>119</v>
      </c>
      <c r="F419" s="70">
        <f t="shared" si="65"/>
        <v>0</v>
      </c>
      <c r="G419" s="71">
        <f t="shared" si="66"/>
        <v>1</v>
      </c>
      <c r="H419" s="72">
        <v>155</v>
      </c>
      <c r="I419" s="73">
        <v>0</v>
      </c>
      <c r="J419" s="74">
        <f t="shared" si="63"/>
        <v>155</v>
      </c>
      <c r="K419" s="75">
        <f t="shared" si="64"/>
        <v>155</v>
      </c>
      <c r="L419" s="76"/>
    </row>
    <row r="420" spans="1:12" s="3" customFormat="1">
      <c r="A420" s="63">
        <f>IF(D420&lt;&gt;"",1+MAX($A$8:A419),"")</f>
        <v>292</v>
      </c>
      <c r="B420" s="178"/>
      <c r="C420" s="77" t="s">
        <v>334</v>
      </c>
      <c r="D420" s="69">
        <v>1</v>
      </c>
      <c r="E420" s="69" t="s">
        <v>119</v>
      </c>
      <c r="F420" s="70">
        <f t="shared" si="65"/>
        <v>0</v>
      </c>
      <c r="G420" s="71">
        <f t="shared" si="66"/>
        <v>1</v>
      </c>
      <c r="H420" s="72">
        <v>160</v>
      </c>
      <c r="I420" s="73">
        <v>0</v>
      </c>
      <c r="J420" s="74">
        <f t="shared" si="63"/>
        <v>160</v>
      </c>
      <c r="K420" s="75">
        <f t="shared" si="64"/>
        <v>160</v>
      </c>
      <c r="L420" s="76"/>
    </row>
    <row r="421" spans="1:12" s="3" customFormat="1">
      <c r="A421" s="63">
        <f>IF(D421&lt;&gt;"",1+MAX($A$8:A420),"")</f>
        <v>293</v>
      </c>
      <c r="B421" s="179"/>
      <c r="C421" s="77" t="s">
        <v>338</v>
      </c>
      <c r="D421" s="69">
        <v>63</v>
      </c>
      <c r="E421" s="69" t="s">
        <v>110</v>
      </c>
      <c r="F421" s="70">
        <f t="shared" si="65"/>
        <v>0</v>
      </c>
      <c r="G421" s="71">
        <f t="shared" si="66"/>
        <v>63</v>
      </c>
      <c r="H421" s="72">
        <v>58</v>
      </c>
      <c r="I421" s="73">
        <v>0</v>
      </c>
      <c r="J421" s="74">
        <f t="shared" si="63"/>
        <v>58</v>
      </c>
      <c r="K421" s="75">
        <f t="shared" si="64"/>
        <v>3654</v>
      </c>
      <c r="L421" s="76"/>
    </row>
    <row r="422" spans="1:12" s="3" customFormat="1">
      <c r="A422" s="63" t="str">
        <f>IF(D422&lt;&gt;"",1+MAX($A$8:A421),"")</f>
        <v/>
      </c>
      <c r="B422" s="81"/>
      <c r="C422" s="78"/>
      <c r="D422" s="57"/>
      <c r="E422" s="58"/>
      <c r="F422" s="59"/>
      <c r="G422" s="57"/>
      <c r="H422" s="82"/>
      <c r="I422" s="82"/>
      <c r="J422" s="66"/>
      <c r="K422" s="115"/>
      <c r="L422" s="53"/>
    </row>
    <row r="423" spans="1:12" s="3" customFormat="1">
      <c r="A423" s="63" t="str">
        <f>IF(D423&lt;&gt;"",1+MAX($A$8:A422),"")</f>
        <v/>
      </c>
      <c r="B423" s="223" t="s">
        <v>40</v>
      </c>
      <c r="C423" s="219"/>
      <c r="D423" s="219"/>
      <c r="E423" s="219"/>
      <c r="F423" s="220"/>
      <c r="G423" s="220"/>
      <c r="H423" s="220"/>
      <c r="I423" s="220"/>
      <c r="J423" s="220"/>
      <c r="K423" s="224"/>
      <c r="L423" s="225">
        <f>SUM(K424:K438)</f>
        <v>45363</v>
      </c>
    </row>
    <row r="424" spans="1:12" s="3" customFormat="1">
      <c r="A424" s="63" t="str">
        <f>IF(D424&lt;&gt;"",1+MAX($A$8:A423),"")</f>
        <v/>
      </c>
      <c r="B424" s="129"/>
      <c r="C424" s="133"/>
      <c r="D424" s="127"/>
      <c r="E424" s="127"/>
      <c r="F424" s="128"/>
      <c r="G424" s="126"/>
      <c r="H424" s="156"/>
      <c r="I424" s="122"/>
      <c r="J424" s="150"/>
      <c r="K424" s="124"/>
      <c r="L424" s="76"/>
    </row>
    <row r="425" spans="1:12" s="3" customFormat="1">
      <c r="A425" s="63" t="str">
        <f>IF(D425&lt;&gt;"",1+MAX($A$8:A424),"")</f>
        <v/>
      </c>
      <c r="B425" s="177" t="s">
        <v>374</v>
      </c>
      <c r="C425" s="133" t="s">
        <v>144</v>
      </c>
      <c r="D425" s="69"/>
      <c r="E425" s="69"/>
      <c r="F425" s="70" t="str">
        <f t="shared" ref="F425:F438" si="67">IF(D425=0,"",0)</f>
        <v/>
      </c>
      <c r="G425" s="71" t="str">
        <f t="shared" ref="G425:G438" si="68">IF(D425="","",D425+(D425*F425))</f>
        <v/>
      </c>
      <c r="H425" s="134" t="str">
        <f>IF(D425=0,"",0)</f>
        <v/>
      </c>
      <c r="I425" s="73"/>
      <c r="J425" s="74"/>
      <c r="K425" s="75"/>
      <c r="L425" s="76"/>
    </row>
    <row r="426" spans="1:12" s="3" customFormat="1">
      <c r="A426" s="63">
        <f>IF(D426&lt;&gt;"",1+MAX($A$8:A425),"")</f>
        <v>294</v>
      </c>
      <c r="B426" s="178"/>
      <c r="C426" s="77" t="s">
        <v>339</v>
      </c>
      <c r="D426" s="69">
        <v>4073</v>
      </c>
      <c r="E426" s="69" t="s">
        <v>87</v>
      </c>
      <c r="F426" s="70">
        <f t="shared" si="67"/>
        <v>0</v>
      </c>
      <c r="G426" s="71">
        <f t="shared" si="68"/>
        <v>4073</v>
      </c>
      <c r="H426" s="72">
        <v>5.5</v>
      </c>
      <c r="I426" s="73">
        <v>0</v>
      </c>
      <c r="J426" s="74">
        <f t="shared" ref="J426" si="69">H426+I426</f>
        <v>5.5</v>
      </c>
      <c r="K426" s="75">
        <f t="shared" ref="K426" si="70">J426*G426</f>
        <v>22401.5</v>
      </c>
      <c r="L426" s="76"/>
    </row>
    <row r="427" spans="1:12" s="3" customFormat="1">
      <c r="A427" s="63" t="str">
        <f>IF(D427&lt;&gt;"",1+MAX($A$8:A426),"")</f>
        <v/>
      </c>
      <c r="B427" s="178"/>
      <c r="C427" s="133" t="s">
        <v>151</v>
      </c>
      <c r="D427" s="69"/>
      <c r="E427" s="69"/>
      <c r="F427" s="70" t="str">
        <f t="shared" si="67"/>
        <v/>
      </c>
      <c r="G427" s="71" t="str">
        <f t="shared" si="68"/>
        <v/>
      </c>
      <c r="H427" s="72" t="str">
        <f>IF(D427=0,"",0)</f>
        <v/>
      </c>
      <c r="I427" s="73"/>
      <c r="J427" s="74"/>
      <c r="K427" s="75"/>
      <c r="L427" s="76"/>
    </row>
    <row r="428" spans="1:12" s="3" customFormat="1">
      <c r="A428" s="63">
        <f>IF(D428&lt;&gt;"",1+MAX($A$8:A427),"")</f>
        <v>295</v>
      </c>
      <c r="B428" s="178"/>
      <c r="C428" s="77" t="s">
        <v>339</v>
      </c>
      <c r="D428" s="69">
        <v>2093</v>
      </c>
      <c r="E428" s="69" t="s">
        <v>87</v>
      </c>
      <c r="F428" s="70">
        <f t="shared" si="67"/>
        <v>0</v>
      </c>
      <c r="G428" s="71">
        <f t="shared" si="68"/>
        <v>2093</v>
      </c>
      <c r="H428" s="72">
        <v>5.5</v>
      </c>
      <c r="I428" s="73">
        <v>0</v>
      </c>
      <c r="J428" s="74">
        <f t="shared" ref="J428:J438" si="71">H428+I428</f>
        <v>5.5</v>
      </c>
      <c r="K428" s="75">
        <f t="shared" ref="K428:K438" si="72">J428*G428</f>
        <v>11511.5</v>
      </c>
      <c r="L428" s="76"/>
    </row>
    <row r="429" spans="1:12" s="3" customFormat="1">
      <c r="A429" s="63" t="str">
        <f>IF(D429&lt;&gt;"",1+MAX($A$8:A428),"")</f>
        <v/>
      </c>
      <c r="B429" s="178"/>
      <c r="C429" s="133" t="s">
        <v>340</v>
      </c>
      <c r="D429" s="69"/>
      <c r="E429" s="69"/>
      <c r="F429" s="70" t="str">
        <f t="shared" si="67"/>
        <v/>
      </c>
      <c r="G429" s="71" t="str">
        <f t="shared" si="68"/>
        <v/>
      </c>
      <c r="H429" s="72" t="str">
        <f>IF(D429=0,"",0)</f>
        <v/>
      </c>
      <c r="I429" s="73"/>
      <c r="J429" s="74"/>
      <c r="K429" s="75"/>
      <c r="L429" s="76"/>
    </row>
    <row r="430" spans="1:12" s="3" customFormat="1">
      <c r="A430" s="63" t="str">
        <f>IF(D430&lt;&gt;"",1+MAX($A$8:A429),"")</f>
        <v/>
      </c>
      <c r="B430" s="178"/>
      <c r="C430" s="137" t="s">
        <v>144</v>
      </c>
      <c r="D430" s="69"/>
      <c r="E430" s="69"/>
      <c r="F430" s="70" t="str">
        <f t="shared" si="67"/>
        <v/>
      </c>
      <c r="G430" s="71" t="str">
        <f t="shared" si="68"/>
        <v/>
      </c>
      <c r="H430" s="72" t="str">
        <f>IF(D430=0,"",0)</f>
        <v/>
      </c>
      <c r="I430" s="73"/>
      <c r="J430" s="74"/>
      <c r="K430" s="75"/>
      <c r="L430" s="76"/>
    </row>
    <row r="431" spans="1:12" s="3" customFormat="1">
      <c r="A431" s="63">
        <f>IF(D431&lt;&gt;"",1+MAX($A$8:A430),"")</f>
        <v>296</v>
      </c>
      <c r="B431" s="178"/>
      <c r="C431" s="77" t="s">
        <v>341</v>
      </c>
      <c r="D431" s="69">
        <v>4</v>
      </c>
      <c r="E431" s="69" t="s">
        <v>119</v>
      </c>
      <c r="F431" s="70">
        <f t="shared" si="67"/>
        <v>0</v>
      </c>
      <c r="G431" s="71">
        <f t="shared" si="68"/>
        <v>4</v>
      </c>
      <c r="H431" s="72">
        <v>850</v>
      </c>
      <c r="I431" s="73">
        <v>0</v>
      </c>
      <c r="J431" s="74">
        <f t="shared" si="71"/>
        <v>850</v>
      </c>
      <c r="K431" s="75">
        <f t="shared" si="72"/>
        <v>3400</v>
      </c>
      <c r="L431" s="76"/>
    </row>
    <row r="432" spans="1:12" s="3" customFormat="1">
      <c r="A432" s="63">
        <f>IF(D432&lt;&gt;"",1+MAX($A$8:A431),"")</f>
        <v>297</v>
      </c>
      <c r="B432" s="178"/>
      <c r="C432" s="77" t="s">
        <v>342</v>
      </c>
      <c r="D432" s="69">
        <v>5</v>
      </c>
      <c r="E432" s="69" t="s">
        <v>119</v>
      </c>
      <c r="F432" s="70">
        <f t="shared" si="67"/>
        <v>0</v>
      </c>
      <c r="G432" s="71">
        <f t="shared" si="68"/>
        <v>5</v>
      </c>
      <c r="H432" s="72">
        <v>800</v>
      </c>
      <c r="I432" s="73">
        <v>0</v>
      </c>
      <c r="J432" s="74">
        <f t="shared" si="71"/>
        <v>800</v>
      </c>
      <c r="K432" s="75">
        <f t="shared" si="72"/>
        <v>4000</v>
      </c>
      <c r="L432" s="76"/>
    </row>
    <row r="433" spans="1:12" s="3" customFormat="1">
      <c r="A433" s="63">
        <f>IF(D433&lt;&gt;"",1+MAX($A$8:A432),"")</f>
        <v>298</v>
      </c>
      <c r="B433" s="178"/>
      <c r="C433" s="77" t="s">
        <v>343</v>
      </c>
      <c r="D433" s="69">
        <v>1</v>
      </c>
      <c r="E433" s="69" t="s">
        <v>119</v>
      </c>
      <c r="F433" s="70">
        <f t="shared" si="67"/>
        <v>0</v>
      </c>
      <c r="G433" s="71">
        <f t="shared" si="68"/>
        <v>1</v>
      </c>
      <c r="H433" s="72">
        <v>800</v>
      </c>
      <c r="I433" s="73">
        <v>0</v>
      </c>
      <c r="J433" s="74">
        <f t="shared" si="71"/>
        <v>800</v>
      </c>
      <c r="K433" s="75">
        <f t="shared" si="72"/>
        <v>800</v>
      </c>
      <c r="L433" s="76"/>
    </row>
    <row r="434" spans="1:12" s="3" customFormat="1">
      <c r="A434" s="63">
        <f>IF(D434&lt;&gt;"",1+MAX($A$8:A433),"")</f>
        <v>299</v>
      </c>
      <c r="B434" s="178"/>
      <c r="C434" s="77" t="s">
        <v>344</v>
      </c>
      <c r="D434" s="69">
        <v>1</v>
      </c>
      <c r="E434" s="69" t="s">
        <v>119</v>
      </c>
      <c r="F434" s="70">
        <f t="shared" si="67"/>
        <v>0</v>
      </c>
      <c r="G434" s="71">
        <f t="shared" si="68"/>
        <v>1</v>
      </c>
      <c r="H434" s="72">
        <v>765</v>
      </c>
      <c r="I434" s="73">
        <v>0</v>
      </c>
      <c r="J434" s="74">
        <f t="shared" si="71"/>
        <v>765</v>
      </c>
      <c r="K434" s="75">
        <f t="shared" si="72"/>
        <v>765</v>
      </c>
      <c r="L434" s="76"/>
    </row>
    <row r="435" spans="1:12" s="3" customFormat="1">
      <c r="A435" s="63">
        <f>IF(D435&lt;&gt;"",1+MAX($A$8:A434),"")</f>
        <v>300</v>
      </c>
      <c r="B435" s="178"/>
      <c r="C435" s="77" t="s">
        <v>345</v>
      </c>
      <c r="D435" s="69">
        <v>1</v>
      </c>
      <c r="E435" s="69" t="s">
        <v>119</v>
      </c>
      <c r="F435" s="70">
        <f t="shared" si="67"/>
        <v>0</v>
      </c>
      <c r="G435" s="71">
        <f t="shared" si="68"/>
        <v>1</v>
      </c>
      <c r="H435" s="72">
        <v>835</v>
      </c>
      <c r="I435" s="73">
        <v>0</v>
      </c>
      <c r="J435" s="74">
        <f t="shared" si="71"/>
        <v>835</v>
      </c>
      <c r="K435" s="75">
        <f t="shared" si="72"/>
        <v>835</v>
      </c>
      <c r="L435" s="76"/>
    </row>
    <row r="436" spans="1:12" s="3" customFormat="1">
      <c r="A436" s="63" t="str">
        <f>IF(D436&lt;&gt;"",1+MAX($A$8:A435),"")</f>
        <v/>
      </c>
      <c r="B436" s="178"/>
      <c r="C436" s="137" t="s">
        <v>151</v>
      </c>
      <c r="D436" s="69"/>
      <c r="E436" s="69"/>
      <c r="F436" s="70" t="str">
        <f t="shared" si="67"/>
        <v/>
      </c>
      <c r="G436" s="71" t="str">
        <f t="shared" si="68"/>
        <v/>
      </c>
      <c r="H436" s="72" t="str">
        <f>IF(D436=0,"",0)</f>
        <v/>
      </c>
      <c r="I436" s="73"/>
      <c r="J436" s="74"/>
      <c r="K436" s="75"/>
      <c r="L436" s="76"/>
    </row>
    <row r="437" spans="1:12" s="3" customFormat="1">
      <c r="A437" s="63">
        <f>IF(D437&lt;&gt;"",1+MAX($A$8:A436),"")</f>
        <v>301</v>
      </c>
      <c r="B437" s="178"/>
      <c r="C437" s="77" t="s">
        <v>341</v>
      </c>
      <c r="D437" s="69">
        <v>1</v>
      </c>
      <c r="E437" s="69" t="s">
        <v>119</v>
      </c>
      <c r="F437" s="70">
        <f t="shared" si="67"/>
        <v>0</v>
      </c>
      <c r="G437" s="71">
        <f t="shared" si="68"/>
        <v>1</v>
      </c>
      <c r="H437" s="72">
        <v>850</v>
      </c>
      <c r="I437" s="73">
        <v>0</v>
      </c>
      <c r="J437" s="74">
        <f t="shared" si="71"/>
        <v>850</v>
      </c>
      <c r="K437" s="75">
        <f t="shared" si="72"/>
        <v>850</v>
      </c>
      <c r="L437" s="76"/>
    </row>
    <row r="438" spans="1:12" s="3" customFormat="1">
      <c r="A438" s="63">
        <f>IF(D438&lt;&gt;"",1+MAX($A$8:A437),"")</f>
        <v>302</v>
      </c>
      <c r="B438" s="179"/>
      <c r="C438" s="77" t="s">
        <v>342</v>
      </c>
      <c r="D438" s="69">
        <v>1</v>
      </c>
      <c r="E438" s="69" t="s">
        <v>119</v>
      </c>
      <c r="F438" s="70">
        <f t="shared" si="67"/>
        <v>0</v>
      </c>
      <c r="G438" s="71">
        <f t="shared" si="68"/>
        <v>1</v>
      </c>
      <c r="H438" s="72">
        <v>800</v>
      </c>
      <c r="I438" s="73">
        <v>0</v>
      </c>
      <c r="J438" s="74">
        <f t="shared" si="71"/>
        <v>800</v>
      </c>
      <c r="K438" s="75">
        <f t="shared" si="72"/>
        <v>800</v>
      </c>
      <c r="L438" s="76"/>
    </row>
    <row r="439" spans="1:12" s="3" customFormat="1">
      <c r="A439" s="63" t="str">
        <f>IF(D439&lt;&gt;"",1+MAX($A$8:A438),"")</f>
        <v/>
      </c>
      <c r="B439" s="52"/>
      <c r="C439" s="64"/>
      <c r="D439" s="65"/>
      <c r="E439" s="65"/>
      <c r="F439" s="59"/>
      <c r="G439" s="57"/>
      <c r="H439" s="61"/>
      <c r="I439" s="61"/>
      <c r="J439" s="66"/>
      <c r="K439" s="115"/>
      <c r="L439" s="53"/>
    </row>
    <row r="440" spans="1:12" s="3" customFormat="1">
      <c r="A440" s="63" t="str">
        <f>IF(D440&lt;&gt;"",1+MAX($A$8:A439),"")</f>
        <v/>
      </c>
      <c r="B440" s="223" t="s">
        <v>77</v>
      </c>
      <c r="C440" s="219"/>
      <c r="D440" s="219"/>
      <c r="E440" s="219"/>
      <c r="F440" s="220"/>
      <c r="G440" s="220"/>
      <c r="H440" s="220"/>
      <c r="I440" s="220"/>
      <c r="J440" s="220"/>
      <c r="K440" s="224"/>
      <c r="L440" s="225">
        <f>SUM(K441:K447)</f>
        <v>54661</v>
      </c>
    </row>
    <row r="441" spans="1:12" s="3" customFormat="1">
      <c r="A441" s="63" t="str">
        <f>IF(D441&lt;&gt;"",1+MAX($A$8:A440),"")</f>
        <v/>
      </c>
      <c r="B441" s="129"/>
      <c r="C441" s="130"/>
      <c r="D441" s="131"/>
      <c r="E441" s="132"/>
      <c r="F441" s="148"/>
      <c r="G441" s="149"/>
      <c r="H441" s="132"/>
      <c r="I441" s="132"/>
      <c r="J441" s="150"/>
      <c r="K441" s="124"/>
      <c r="L441" s="76"/>
    </row>
    <row r="442" spans="1:12" s="3" customFormat="1">
      <c r="A442" s="63" t="str">
        <f>IF(D442&lt;&gt;"",1+MAX($A$8:A441),"")</f>
        <v/>
      </c>
      <c r="B442" s="177" t="s">
        <v>374</v>
      </c>
      <c r="C442" s="133" t="s">
        <v>144</v>
      </c>
      <c r="D442" s="69"/>
      <c r="E442" s="69"/>
      <c r="F442" s="70"/>
      <c r="G442" s="71"/>
      <c r="H442" s="134"/>
      <c r="I442" s="73"/>
      <c r="J442" s="74"/>
      <c r="K442" s="75"/>
      <c r="L442" s="76"/>
    </row>
    <row r="443" spans="1:12" s="3" customFormat="1">
      <c r="A443" s="63">
        <f>IF(D443&lt;&gt;"",1+MAX($A$8:A442),"")</f>
        <v>303</v>
      </c>
      <c r="B443" s="178"/>
      <c r="C443" s="77" t="s">
        <v>346</v>
      </c>
      <c r="D443" s="69">
        <v>4073</v>
      </c>
      <c r="E443" s="69" t="s">
        <v>87</v>
      </c>
      <c r="F443" s="70">
        <f>IF(D443=0,"",0)</f>
        <v>0</v>
      </c>
      <c r="G443" s="71">
        <f>IF(D443="","",D443+(D443*F443))</f>
        <v>4073</v>
      </c>
      <c r="H443" s="72">
        <v>8.5</v>
      </c>
      <c r="I443" s="73">
        <v>0</v>
      </c>
      <c r="J443" s="74">
        <f t="shared" ref="J443" si="73">H443+I443</f>
        <v>8.5</v>
      </c>
      <c r="K443" s="75">
        <f t="shared" ref="K443" si="74">J443*G443</f>
        <v>34620.5</v>
      </c>
      <c r="L443" s="76"/>
    </row>
    <row r="444" spans="1:12" s="3" customFormat="1">
      <c r="A444" s="63">
        <f>IF(D444&lt;&gt;"",1+MAX($A$8:A443),"")</f>
        <v>304</v>
      </c>
      <c r="B444" s="178"/>
      <c r="C444" s="77" t="s">
        <v>347</v>
      </c>
      <c r="D444" s="69">
        <v>4</v>
      </c>
      <c r="E444" s="69" t="s">
        <v>119</v>
      </c>
      <c r="F444" s="70">
        <f>IF(D444=0,"",0)</f>
        <v>0</v>
      </c>
      <c r="G444" s="71">
        <f>IF(D444="","",D444+(D444*F444))</f>
        <v>4</v>
      </c>
      <c r="H444" s="72">
        <v>450</v>
      </c>
      <c r="I444" s="73">
        <v>0</v>
      </c>
      <c r="J444" s="74">
        <f t="shared" ref="J444:J447" si="75">H444+I444</f>
        <v>450</v>
      </c>
      <c r="K444" s="75">
        <f t="shared" ref="K444:K447" si="76">J444*G444</f>
        <v>1800</v>
      </c>
      <c r="L444" s="76"/>
    </row>
    <row r="445" spans="1:12" s="3" customFormat="1">
      <c r="A445" s="63" t="str">
        <f>IF(D445&lt;&gt;"",1+MAX($A$8:A444),"")</f>
        <v/>
      </c>
      <c r="B445" s="178"/>
      <c r="C445" s="133" t="s">
        <v>151</v>
      </c>
      <c r="D445" s="69"/>
      <c r="E445" s="69"/>
      <c r="F445" s="70"/>
      <c r="G445" s="71"/>
      <c r="H445" s="72"/>
      <c r="I445" s="73"/>
      <c r="J445" s="74"/>
      <c r="K445" s="75"/>
      <c r="L445" s="76"/>
    </row>
    <row r="446" spans="1:12" s="3" customFormat="1">
      <c r="A446" s="63">
        <f>IF(D446&lt;&gt;"",1+MAX($A$8:A445),"")</f>
        <v>305</v>
      </c>
      <c r="B446" s="178"/>
      <c r="C446" s="77" t="s">
        <v>346</v>
      </c>
      <c r="D446" s="69">
        <v>2093</v>
      </c>
      <c r="E446" s="69" t="s">
        <v>87</v>
      </c>
      <c r="F446" s="70">
        <f>IF(D446=0,"",0)</f>
        <v>0</v>
      </c>
      <c r="G446" s="71">
        <f>IF(D446="","",D446+(D446*F446))</f>
        <v>2093</v>
      </c>
      <c r="H446" s="72">
        <v>8.5</v>
      </c>
      <c r="I446" s="73">
        <v>0</v>
      </c>
      <c r="J446" s="74">
        <f t="shared" si="75"/>
        <v>8.5</v>
      </c>
      <c r="K446" s="75">
        <f t="shared" si="76"/>
        <v>17790.5</v>
      </c>
      <c r="L446" s="76"/>
    </row>
    <row r="447" spans="1:12" s="3" customFormat="1">
      <c r="A447" s="63">
        <f>IF(D447&lt;&gt;"",1+MAX($A$8:A446),"")</f>
        <v>306</v>
      </c>
      <c r="B447" s="179"/>
      <c r="C447" s="77" t="s">
        <v>347</v>
      </c>
      <c r="D447" s="69">
        <v>1</v>
      </c>
      <c r="E447" s="69" t="s">
        <v>119</v>
      </c>
      <c r="F447" s="70">
        <f>IF(D447=0,"",0)</f>
        <v>0</v>
      </c>
      <c r="G447" s="71">
        <f>IF(D447="","",D447+(D447*F447))</f>
        <v>1</v>
      </c>
      <c r="H447" s="72">
        <v>450</v>
      </c>
      <c r="I447" s="73">
        <v>0</v>
      </c>
      <c r="J447" s="74">
        <f t="shared" si="75"/>
        <v>450</v>
      </c>
      <c r="K447" s="75">
        <f t="shared" si="76"/>
        <v>450</v>
      </c>
      <c r="L447" s="76"/>
    </row>
    <row r="448" spans="1:12" s="3" customFormat="1">
      <c r="A448" s="63" t="str">
        <f>IF(D448&lt;&gt;"",1+MAX($A$8:A447),"")</f>
        <v/>
      </c>
      <c r="B448" s="52"/>
      <c r="C448" s="64"/>
      <c r="D448" s="65"/>
      <c r="E448" s="65"/>
      <c r="F448" s="59"/>
      <c r="G448" s="57"/>
      <c r="H448" s="61"/>
      <c r="I448" s="61"/>
      <c r="J448" s="66"/>
      <c r="K448" s="115"/>
      <c r="L448" s="53"/>
    </row>
    <row r="449" spans="1:12" s="3" customFormat="1">
      <c r="A449" s="63" t="str">
        <f>IF(D449&lt;&gt;"",1+MAX($A$8:A448),"")</f>
        <v/>
      </c>
      <c r="B449" s="223" t="s">
        <v>41</v>
      </c>
      <c r="C449" s="219"/>
      <c r="D449" s="219"/>
      <c r="E449" s="219"/>
      <c r="F449" s="220"/>
      <c r="G449" s="220"/>
      <c r="H449" s="220"/>
      <c r="I449" s="220"/>
      <c r="J449" s="220"/>
      <c r="K449" s="224"/>
      <c r="L449" s="225">
        <f>SUM(K450:K489)</f>
        <v>93485</v>
      </c>
    </row>
    <row r="450" spans="1:12" s="3" customFormat="1">
      <c r="A450" s="63" t="str">
        <f>IF(D450&lt;&gt;"",1+MAX($A$8:A449),"")</f>
        <v/>
      </c>
      <c r="B450" s="129"/>
      <c r="C450" s="130"/>
      <c r="D450" s="131"/>
      <c r="E450" s="132"/>
      <c r="F450" s="148"/>
      <c r="G450" s="149"/>
      <c r="H450" s="132"/>
      <c r="I450" s="132"/>
      <c r="J450" s="150"/>
      <c r="K450" s="124"/>
      <c r="L450" s="76"/>
    </row>
    <row r="451" spans="1:12" s="3" customFormat="1">
      <c r="A451" s="63" t="str">
        <f>IF(D451&lt;&gt;"",1+MAX($A$8:A450),"")</f>
        <v/>
      </c>
      <c r="B451" s="177" t="s">
        <v>376</v>
      </c>
      <c r="C451" s="133" t="s">
        <v>144</v>
      </c>
      <c r="D451" s="69"/>
      <c r="E451" s="69"/>
      <c r="F451" s="70"/>
      <c r="G451" s="71"/>
      <c r="H451" s="72"/>
      <c r="I451" s="73"/>
      <c r="J451" s="74"/>
      <c r="K451" s="75"/>
      <c r="L451" s="136"/>
    </row>
    <row r="452" spans="1:12" s="3" customFormat="1">
      <c r="A452" s="63">
        <f>IF(D452&lt;&gt;"",1+MAX($A$8:A451),"")</f>
        <v>307</v>
      </c>
      <c r="B452" s="178"/>
      <c r="C452" s="77" t="s">
        <v>348</v>
      </c>
      <c r="D452" s="69">
        <v>4073</v>
      </c>
      <c r="E452" s="69" t="s">
        <v>87</v>
      </c>
      <c r="F452" s="70">
        <f>IF(D452=0,"",0)</f>
        <v>0</v>
      </c>
      <c r="G452" s="71">
        <f>IF(D452="","",D452+(D452*F452))</f>
        <v>4073</v>
      </c>
      <c r="H452" s="72">
        <v>2.5</v>
      </c>
      <c r="I452" s="73">
        <v>0</v>
      </c>
      <c r="J452" s="74">
        <f t="shared" ref="J452" si="77">H452+I452</f>
        <v>2.5</v>
      </c>
      <c r="K452" s="75">
        <f t="shared" ref="K452" si="78">J452*G452</f>
        <v>10182.5</v>
      </c>
      <c r="L452" s="136"/>
    </row>
    <row r="453" spans="1:12" s="3" customFormat="1">
      <c r="A453" s="63" t="str">
        <f>IF(D453&lt;&gt;"",1+MAX($A$8:A452),"")</f>
        <v/>
      </c>
      <c r="B453" s="178"/>
      <c r="C453" s="137" t="s">
        <v>349</v>
      </c>
      <c r="D453" s="69"/>
      <c r="E453" s="69"/>
      <c r="F453" s="70"/>
      <c r="G453" s="71"/>
      <c r="H453" s="72"/>
      <c r="I453" s="73"/>
      <c r="J453" s="74"/>
      <c r="K453" s="75"/>
      <c r="L453" s="136"/>
    </row>
    <row r="454" spans="1:12" s="3" customFormat="1">
      <c r="A454" s="63">
        <f>IF(D454&lt;&gt;"",1+MAX($A$8:A453),"")</f>
        <v>308</v>
      </c>
      <c r="B454" s="178"/>
      <c r="C454" s="77" t="s">
        <v>350</v>
      </c>
      <c r="D454" s="69">
        <v>42</v>
      </c>
      <c r="E454" s="69" t="s">
        <v>119</v>
      </c>
      <c r="F454" s="70">
        <f t="shared" ref="F454:F463" si="79">IF(D454=0,"",0)</f>
        <v>0</v>
      </c>
      <c r="G454" s="71">
        <f t="shared" ref="G454:G463" si="80">IF(D454="","",D454+(D454*F454))</f>
        <v>42</v>
      </c>
      <c r="H454" s="72">
        <v>155</v>
      </c>
      <c r="I454" s="73">
        <v>0</v>
      </c>
      <c r="J454" s="74">
        <f t="shared" ref="J454:J489" si="81">H454+I454</f>
        <v>155</v>
      </c>
      <c r="K454" s="75">
        <f t="shared" ref="K454:K489" si="82">J454*G454</f>
        <v>6510</v>
      </c>
      <c r="L454" s="136"/>
    </row>
    <row r="455" spans="1:12" s="3" customFormat="1">
      <c r="A455" s="63">
        <f>IF(D455&lt;&gt;"",1+MAX($A$8:A454),"")</f>
        <v>309</v>
      </c>
      <c r="B455" s="178"/>
      <c r="C455" s="77" t="s">
        <v>351</v>
      </c>
      <c r="D455" s="69">
        <v>24</v>
      </c>
      <c r="E455" s="69" t="s">
        <v>119</v>
      </c>
      <c r="F455" s="70">
        <f t="shared" si="79"/>
        <v>0</v>
      </c>
      <c r="G455" s="71">
        <f t="shared" si="80"/>
        <v>24</v>
      </c>
      <c r="H455" s="72">
        <v>165</v>
      </c>
      <c r="I455" s="73">
        <v>0</v>
      </c>
      <c r="J455" s="74">
        <f t="shared" si="81"/>
        <v>165</v>
      </c>
      <c r="K455" s="75">
        <f t="shared" si="82"/>
        <v>3960</v>
      </c>
      <c r="L455" s="136"/>
    </row>
    <row r="456" spans="1:12" s="3" customFormat="1">
      <c r="A456" s="63">
        <f>IF(D456&lt;&gt;"",1+MAX($A$8:A455),"")</f>
        <v>310</v>
      </c>
      <c r="B456" s="178"/>
      <c r="C456" s="77" t="s">
        <v>352</v>
      </c>
      <c r="D456" s="69">
        <v>3</v>
      </c>
      <c r="E456" s="69" t="s">
        <v>119</v>
      </c>
      <c r="F456" s="70">
        <f t="shared" si="79"/>
        <v>0</v>
      </c>
      <c r="G456" s="71">
        <f t="shared" si="80"/>
        <v>3</v>
      </c>
      <c r="H456" s="72">
        <v>160</v>
      </c>
      <c r="I456" s="73">
        <v>0</v>
      </c>
      <c r="J456" s="74">
        <f t="shared" si="81"/>
        <v>160</v>
      </c>
      <c r="K456" s="75">
        <f t="shared" si="82"/>
        <v>480</v>
      </c>
      <c r="L456" s="136"/>
    </row>
    <row r="457" spans="1:12" s="3" customFormat="1">
      <c r="A457" s="63">
        <f>IF(D457&lt;&gt;"",1+MAX($A$8:A456),"")</f>
        <v>311</v>
      </c>
      <c r="B457" s="178"/>
      <c r="C457" s="77" t="s">
        <v>353</v>
      </c>
      <c r="D457" s="69">
        <v>7</v>
      </c>
      <c r="E457" s="69" t="s">
        <v>119</v>
      </c>
      <c r="F457" s="70">
        <f t="shared" si="79"/>
        <v>0</v>
      </c>
      <c r="G457" s="71">
        <f t="shared" si="80"/>
        <v>7</v>
      </c>
      <c r="H457" s="72">
        <v>175</v>
      </c>
      <c r="I457" s="73">
        <v>0</v>
      </c>
      <c r="J457" s="74">
        <f t="shared" si="81"/>
        <v>175</v>
      </c>
      <c r="K457" s="75">
        <f t="shared" si="82"/>
        <v>1225</v>
      </c>
      <c r="L457" s="136"/>
    </row>
    <row r="458" spans="1:12" s="3" customFormat="1">
      <c r="A458" s="63">
        <f>IF(D458&lt;&gt;"",1+MAX($A$8:A457),"")</f>
        <v>312</v>
      </c>
      <c r="B458" s="178"/>
      <c r="C458" s="77" t="s">
        <v>354</v>
      </c>
      <c r="D458" s="69">
        <v>4</v>
      </c>
      <c r="E458" s="69" t="s">
        <v>119</v>
      </c>
      <c r="F458" s="70">
        <f t="shared" si="79"/>
        <v>0</v>
      </c>
      <c r="G458" s="71">
        <f t="shared" si="80"/>
        <v>4</v>
      </c>
      <c r="H458" s="72">
        <v>155</v>
      </c>
      <c r="I458" s="73">
        <v>0</v>
      </c>
      <c r="J458" s="74">
        <f t="shared" si="81"/>
        <v>155</v>
      </c>
      <c r="K458" s="75">
        <f t="shared" si="82"/>
        <v>620</v>
      </c>
      <c r="L458" s="136"/>
    </row>
    <row r="459" spans="1:12" s="3" customFormat="1">
      <c r="A459" s="63">
        <f>IF(D459&lt;&gt;"",1+MAX($A$8:A458),"")</f>
        <v>313</v>
      </c>
      <c r="B459" s="178"/>
      <c r="C459" s="77" t="s">
        <v>355</v>
      </c>
      <c r="D459" s="69">
        <v>2</v>
      </c>
      <c r="E459" s="69" t="s">
        <v>119</v>
      </c>
      <c r="F459" s="70">
        <f t="shared" si="79"/>
        <v>0</v>
      </c>
      <c r="G459" s="71">
        <f t="shared" si="80"/>
        <v>2</v>
      </c>
      <c r="H459" s="72">
        <v>350</v>
      </c>
      <c r="I459" s="73">
        <v>0</v>
      </c>
      <c r="J459" s="74">
        <f t="shared" si="81"/>
        <v>350</v>
      </c>
      <c r="K459" s="75">
        <f t="shared" si="82"/>
        <v>700</v>
      </c>
      <c r="L459" s="136"/>
    </row>
    <row r="460" spans="1:12" s="3" customFormat="1">
      <c r="A460" s="63">
        <f>IF(D460&lt;&gt;"",1+MAX($A$8:A459),"")</f>
        <v>314</v>
      </c>
      <c r="B460" s="178"/>
      <c r="C460" s="77" t="s">
        <v>356</v>
      </c>
      <c r="D460" s="69">
        <v>59</v>
      </c>
      <c r="E460" s="69" t="s">
        <v>119</v>
      </c>
      <c r="F460" s="70">
        <f t="shared" si="79"/>
        <v>0</v>
      </c>
      <c r="G460" s="71">
        <f t="shared" si="80"/>
        <v>59</v>
      </c>
      <c r="H460" s="72">
        <v>120</v>
      </c>
      <c r="I460" s="73">
        <v>0</v>
      </c>
      <c r="J460" s="74">
        <f t="shared" si="81"/>
        <v>120</v>
      </c>
      <c r="K460" s="75">
        <f t="shared" si="82"/>
        <v>7080</v>
      </c>
      <c r="L460" s="136"/>
    </row>
    <row r="461" spans="1:12" s="3" customFormat="1">
      <c r="A461" s="63">
        <f>IF(D461&lt;&gt;"",1+MAX($A$8:A460),"")</f>
        <v>315</v>
      </c>
      <c r="B461" s="178"/>
      <c r="C461" s="77" t="s">
        <v>357</v>
      </c>
      <c r="D461" s="69">
        <v>1</v>
      </c>
      <c r="E461" s="69" t="s">
        <v>119</v>
      </c>
      <c r="F461" s="70">
        <f t="shared" si="79"/>
        <v>0</v>
      </c>
      <c r="G461" s="71">
        <f t="shared" si="80"/>
        <v>1</v>
      </c>
      <c r="H461" s="72">
        <v>180</v>
      </c>
      <c r="I461" s="73">
        <v>0</v>
      </c>
      <c r="J461" s="74">
        <f t="shared" si="81"/>
        <v>180</v>
      </c>
      <c r="K461" s="75">
        <f t="shared" si="82"/>
        <v>180</v>
      </c>
      <c r="L461" s="136"/>
    </row>
    <row r="462" spans="1:12" s="3" customFormat="1">
      <c r="A462" s="63">
        <f>IF(D462&lt;&gt;"",1+MAX($A$8:A461),"")</f>
        <v>316</v>
      </c>
      <c r="B462" s="178"/>
      <c r="C462" s="77" t="s">
        <v>358</v>
      </c>
      <c r="D462" s="69">
        <v>1</v>
      </c>
      <c r="E462" s="69" t="s">
        <v>119</v>
      </c>
      <c r="F462" s="70">
        <f t="shared" si="79"/>
        <v>0</v>
      </c>
      <c r="G462" s="71">
        <f t="shared" si="80"/>
        <v>1</v>
      </c>
      <c r="H462" s="72">
        <v>175</v>
      </c>
      <c r="I462" s="73">
        <v>0</v>
      </c>
      <c r="J462" s="74">
        <f t="shared" si="81"/>
        <v>175</v>
      </c>
      <c r="K462" s="75">
        <f t="shared" si="82"/>
        <v>175</v>
      </c>
      <c r="L462" s="136"/>
    </row>
    <row r="463" spans="1:12" s="3" customFormat="1">
      <c r="A463" s="63">
        <f>IF(D463&lt;&gt;"",1+MAX($A$8:A462),"")</f>
        <v>317</v>
      </c>
      <c r="B463" s="178"/>
      <c r="C463" s="77" t="s">
        <v>359</v>
      </c>
      <c r="D463" s="69">
        <v>1</v>
      </c>
      <c r="E463" s="69" t="s">
        <v>119</v>
      </c>
      <c r="F463" s="70">
        <f t="shared" si="79"/>
        <v>0</v>
      </c>
      <c r="G463" s="71">
        <f t="shared" si="80"/>
        <v>1</v>
      </c>
      <c r="H463" s="72">
        <v>195</v>
      </c>
      <c r="I463" s="73">
        <v>0</v>
      </c>
      <c r="J463" s="74">
        <f t="shared" si="81"/>
        <v>195</v>
      </c>
      <c r="K463" s="75">
        <f t="shared" si="82"/>
        <v>195</v>
      </c>
      <c r="L463" s="136"/>
    </row>
    <row r="464" spans="1:12" s="3" customFormat="1">
      <c r="A464" s="63" t="str">
        <f>IF(D464&lt;&gt;"",1+MAX($A$8:A463),"")</f>
        <v/>
      </c>
      <c r="B464" s="178"/>
      <c r="C464" s="137" t="s">
        <v>360</v>
      </c>
      <c r="D464" s="69"/>
      <c r="E464" s="69"/>
      <c r="F464" s="70"/>
      <c r="G464" s="71"/>
      <c r="H464" s="72"/>
      <c r="I464" s="73"/>
      <c r="J464" s="74"/>
      <c r="K464" s="75"/>
      <c r="L464" s="136"/>
    </row>
    <row r="465" spans="1:12" s="3" customFormat="1">
      <c r="A465" s="63">
        <f>IF(D465&lt;&gt;"",1+MAX($A$8:A464),"")</f>
        <v>318</v>
      </c>
      <c r="B465" s="178"/>
      <c r="C465" s="77" t="s">
        <v>361</v>
      </c>
      <c r="D465" s="69">
        <v>11</v>
      </c>
      <c r="E465" s="69" t="s">
        <v>119</v>
      </c>
      <c r="F465" s="70">
        <f t="shared" ref="F465:F471" si="83">IF(D465=0,"",0)</f>
        <v>0</v>
      </c>
      <c r="G465" s="71">
        <f t="shared" ref="G465:G471" si="84">IF(D465="","",D465+(D465*F465))</f>
        <v>11</v>
      </c>
      <c r="H465" s="72">
        <v>285</v>
      </c>
      <c r="I465" s="73">
        <v>0</v>
      </c>
      <c r="J465" s="74">
        <f t="shared" si="81"/>
        <v>285</v>
      </c>
      <c r="K465" s="75">
        <f t="shared" si="82"/>
        <v>3135</v>
      </c>
      <c r="L465" s="136"/>
    </row>
    <row r="466" spans="1:12" s="3" customFormat="1">
      <c r="A466" s="63">
        <f>IF(D466&lt;&gt;"",1+MAX($A$8:A465),"")</f>
        <v>319</v>
      </c>
      <c r="B466" s="178"/>
      <c r="C466" s="77" t="s">
        <v>362</v>
      </c>
      <c r="D466" s="69">
        <v>8</v>
      </c>
      <c r="E466" s="69" t="s">
        <v>119</v>
      </c>
      <c r="F466" s="70">
        <f t="shared" si="83"/>
        <v>0</v>
      </c>
      <c r="G466" s="71">
        <f t="shared" si="84"/>
        <v>8</v>
      </c>
      <c r="H466" s="72">
        <v>280</v>
      </c>
      <c r="I466" s="73">
        <v>0</v>
      </c>
      <c r="J466" s="74">
        <f t="shared" si="81"/>
        <v>280</v>
      </c>
      <c r="K466" s="75">
        <f t="shared" si="82"/>
        <v>2240</v>
      </c>
      <c r="L466" s="136"/>
    </row>
    <row r="467" spans="1:12" s="3" customFormat="1">
      <c r="A467" s="63">
        <f>IF(D467&lt;&gt;"",1+MAX($A$8:A466),"")</f>
        <v>320</v>
      </c>
      <c r="B467" s="178"/>
      <c r="C467" s="77" t="s">
        <v>363</v>
      </c>
      <c r="D467" s="69">
        <v>71</v>
      </c>
      <c r="E467" s="69" t="s">
        <v>119</v>
      </c>
      <c r="F467" s="70">
        <f t="shared" si="83"/>
        <v>0</v>
      </c>
      <c r="G467" s="71">
        <f t="shared" si="84"/>
        <v>71</v>
      </c>
      <c r="H467" s="72">
        <v>295</v>
      </c>
      <c r="I467" s="73">
        <v>0</v>
      </c>
      <c r="J467" s="74">
        <f t="shared" si="81"/>
        <v>295</v>
      </c>
      <c r="K467" s="75">
        <f t="shared" si="82"/>
        <v>20945</v>
      </c>
      <c r="L467" s="136"/>
    </row>
    <row r="468" spans="1:12" s="3" customFormat="1">
      <c r="A468" s="63">
        <f>IF(D468&lt;&gt;"",1+MAX($A$8:A467),"")</f>
        <v>321</v>
      </c>
      <c r="B468" s="178"/>
      <c r="C468" s="77" t="s">
        <v>364</v>
      </c>
      <c r="D468" s="69">
        <v>1</v>
      </c>
      <c r="E468" s="69" t="s">
        <v>119</v>
      </c>
      <c r="F468" s="70">
        <f t="shared" si="83"/>
        <v>0</v>
      </c>
      <c r="G468" s="71">
        <f t="shared" si="84"/>
        <v>1</v>
      </c>
      <c r="H468" s="72">
        <v>320</v>
      </c>
      <c r="I468" s="73">
        <v>0</v>
      </c>
      <c r="J468" s="74">
        <f t="shared" si="81"/>
        <v>320</v>
      </c>
      <c r="K468" s="75">
        <f t="shared" si="82"/>
        <v>320</v>
      </c>
      <c r="L468" s="136"/>
    </row>
    <row r="469" spans="1:12" s="3" customFormat="1">
      <c r="A469" s="63">
        <f>IF(D469&lt;&gt;"",1+MAX($A$8:A468),"")</f>
        <v>322</v>
      </c>
      <c r="B469" s="178"/>
      <c r="C469" s="77" t="s">
        <v>365</v>
      </c>
      <c r="D469" s="69">
        <v>8</v>
      </c>
      <c r="E469" s="69" t="s">
        <v>119</v>
      </c>
      <c r="F469" s="70">
        <f t="shared" si="83"/>
        <v>0</v>
      </c>
      <c r="G469" s="71">
        <f t="shared" si="84"/>
        <v>8</v>
      </c>
      <c r="H469" s="72">
        <v>350</v>
      </c>
      <c r="I469" s="73">
        <v>0</v>
      </c>
      <c r="J469" s="74">
        <f t="shared" si="81"/>
        <v>350</v>
      </c>
      <c r="K469" s="75">
        <f t="shared" si="82"/>
        <v>2800</v>
      </c>
      <c r="L469" s="136"/>
    </row>
    <row r="470" spans="1:12" s="3" customFormat="1">
      <c r="A470" s="63">
        <f>IF(D470&lt;&gt;"",1+MAX($A$8:A469),"")</f>
        <v>323</v>
      </c>
      <c r="B470" s="178"/>
      <c r="C470" s="77" t="s">
        <v>366</v>
      </c>
      <c r="D470" s="69">
        <v>8</v>
      </c>
      <c r="E470" s="69" t="s">
        <v>119</v>
      </c>
      <c r="F470" s="70">
        <f t="shared" si="83"/>
        <v>0</v>
      </c>
      <c r="G470" s="71">
        <f t="shared" si="84"/>
        <v>8</v>
      </c>
      <c r="H470" s="72">
        <v>250</v>
      </c>
      <c r="I470" s="73">
        <v>0</v>
      </c>
      <c r="J470" s="74">
        <f t="shared" si="81"/>
        <v>250</v>
      </c>
      <c r="K470" s="75">
        <f t="shared" si="82"/>
        <v>2000</v>
      </c>
      <c r="L470" s="136"/>
    </row>
    <row r="471" spans="1:12" s="3" customFormat="1">
      <c r="A471" s="63">
        <f>IF(D471&lt;&gt;"",1+MAX($A$8:A470),"")</f>
        <v>324</v>
      </c>
      <c r="B471" s="178"/>
      <c r="C471" s="77" t="s">
        <v>367</v>
      </c>
      <c r="D471" s="69">
        <v>8</v>
      </c>
      <c r="E471" s="69" t="s">
        <v>119</v>
      </c>
      <c r="F471" s="70">
        <f t="shared" si="83"/>
        <v>0</v>
      </c>
      <c r="G471" s="71">
        <f t="shared" si="84"/>
        <v>8</v>
      </c>
      <c r="H471" s="72">
        <v>240</v>
      </c>
      <c r="I471" s="73">
        <v>0</v>
      </c>
      <c r="J471" s="74">
        <f t="shared" si="81"/>
        <v>240</v>
      </c>
      <c r="K471" s="75">
        <f t="shared" si="82"/>
        <v>1920</v>
      </c>
      <c r="L471" s="136"/>
    </row>
    <row r="472" spans="1:12" s="3" customFormat="1">
      <c r="A472" s="63" t="str">
        <f>IF(D472&lt;&gt;"",1+MAX($A$8:A471),"")</f>
        <v/>
      </c>
      <c r="B472" s="178"/>
      <c r="C472" s="133" t="s">
        <v>151</v>
      </c>
      <c r="D472" s="69"/>
      <c r="E472" s="69"/>
      <c r="F472" s="70"/>
      <c r="G472" s="71"/>
      <c r="H472" s="72"/>
      <c r="I472" s="73"/>
      <c r="J472" s="74"/>
      <c r="K472" s="75"/>
      <c r="L472" s="136"/>
    </row>
    <row r="473" spans="1:12" s="3" customFormat="1">
      <c r="A473" s="63">
        <f>IF(D473&lt;&gt;"",1+MAX($A$8:A472),"")</f>
        <v>325</v>
      </c>
      <c r="B473" s="178"/>
      <c r="C473" s="77" t="s">
        <v>348</v>
      </c>
      <c r="D473" s="69">
        <v>2093</v>
      </c>
      <c r="E473" s="69" t="s">
        <v>87</v>
      </c>
      <c r="F473" s="70">
        <f>IF(D473=0,"",0)</f>
        <v>0</v>
      </c>
      <c r="G473" s="71">
        <f>IF(D473="","",D473+(D473*F473))</f>
        <v>2093</v>
      </c>
      <c r="H473" s="72">
        <v>2.5</v>
      </c>
      <c r="I473" s="73">
        <v>0</v>
      </c>
      <c r="J473" s="74">
        <f t="shared" si="81"/>
        <v>2.5</v>
      </c>
      <c r="K473" s="75">
        <f t="shared" si="82"/>
        <v>5232.5</v>
      </c>
      <c r="L473" s="136"/>
    </row>
    <row r="474" spans="1:12" s="3" customFormat="1">
      <c r="A474" s="63" t="str">
        <f>IF(D474&lt;&gt;"",1+MAX($A$8:A473),"")</f>
        <v/>
      </c>
      <c r="B474" s="178"/>
      <c r="C474" s="137" t="s">
        <v>349</v>
      </c>
      <c r="D474" s="69"/>
      <c r="E474" s="69"/>
      <c r="F474" s="70"/>
      <c r="G474" s="71"/>
      <c r="H474" s="72"/>
      <c r="I474" s="73"/>
      <c r="J474" s="74"/>
      <c r="K474" s="75"/>
      <c r="L474" s="136"/>
    </row>
    <row r="475" spans="1:12" s="3" customFormat="1">
      <c r="A475" s="63">
        <f>IF(D475&lt;&gt;"",1+MAX($A$8:A474),"")</f>
        <v>326</v>
      </c>
      <c r="B475" s="178"/>
      <c r="C475" s="77" t="s">
        <v>350</v>
      </c>
      <c r="D475" s="69">
        <v>28</v>
      </c>
      <c r="E475" s="69" t="s">
        <v>119</v>
      </c>
      <c r="F475" s="70">
        <f t="shared" ref="F475:F481" si="85">IF(D475=0,"",0)</f>
        <v>0</v>
      </c>
      <c r="G475" s="71">
        <f t="shared" ref="G475:G481" si="86">IF(D475="","",D475+(D475*F475))</f>
        <v>28</v>
      </c>
      <c r="H475" s="72">
        <v>155</v>
      </c>
      <c r="I475" s="73">
        <v>0</v>
      </c>
      <c r="J475" s="74">
        <f t="shared" si="81"/>
        <v>155</v>
      </c>
      <c r="K475" s="75">
        <f t="shared" si="82"/>
        <v>4340</v>
      </c>
      <c r="L475" s="136"/>
    </row>
    <row r="476" spans="1:12" s="3" customFormat="1">
      <c r="A476" s="63">
        <f>IF(D476&lt;&gt;"",1+MAX($A$8:A475),"")</f>
        <v>327</v>
      </c>
      <c r="B476" s="178"/>
      <c r="C476" s="77" t="s">
        <v>351</v>
      </c>
      <c r="D476" s="69">
        <v>1</v>
      </c>
      <c r="E476" s="69" t="s">
        <v>119</v>
      </c>
      <c r="F476" s="70">
        <f t="shared" si="85"/>
        <v>0</v>
      </c>
      <c r="G476" s="71">
        <f t="shared" si="86"/>
        <v>1</v>
      </c>
      <c r="H476" s="72">
        <v>165</v>
      </c>
      <c r="I476" s="73">
        <v>0</v>
      </c>
      <c r="J476" s="74">
        <f t="shared" si="81"/>
        <v>165</v>
      </c>
      <c r="K476" s="75">
        <f t="shared" si="82"/>
        <v>165</v>
      </c>
      <c r="L476" s="136"/>
    </row>
    <row r="477" spans="1:12" s="3" customFormat="1">
      <c r="A477" s="63">
        <f>IF(D477&lt;&gt;"",1+MAX($A$8:A476),"")</f>
        <v>328</v>
      </c>
      <c r="B477" s="178"/>
      <c r="C477" s="77" t="s">
        <v>352</v>
      </c>
      <c r="D477" s="69">
        <v>1</v>
      </c>
      <c r="E477" s="69" t="s">
        <v>119</v>
      </c>
      <c r="F477" s="70">
        <f t="shared" si="85"/>
        <v>0</v>
      </c>
      <c r="G477" s="71">
        <f t="shared" si="86"/>
        <v>1</v>
      </c>
      <c r="H477" s="72">
        <v>160</v>
      </c>
      <c r="I477" s="73">
        <v>0</v>
      </c>
      <c r="J477" s="74">
        <f t="shared" si="81"/>
        <v>160</v>
      </c>
      <c r="K477" s="75">
        <f t="shared" si="82"/>
        <v>160</v>
      </c>
      <c r="L477" s="136"/>
    </row>
    <row r="478" spans="1:12" s="3" customFormat="1">
      <c r="A478" s="63">
        <f>IF(D478&lt;&gt;"",1+MAX($A$8:A477),"")</f>
        <v>329</v>
      </c>
      <c r="B478" s="178"/>
      <c r="C478" s="77" t="s">
        <v>353</v>
      </c>
      <c r="D478" s="69">
        <v>3</v>
      </c>
      <c r="E478" s="69" t="s">
        <v>119</v>
      </c>
      <c r="F478" s="70">
        <f t="shared" si="85"/>
        <v>0</v>
      </c>
      <c r="G478" s="71">
        <f t="shared" si="86"/>
        <v>3</v>
      </c>
      <c r="H478" s="72">
        <v>175</v>
      </c>
      <c r="I478" s="73">
        <v>0</v>
      </c>
      <c r="J478" s="74">
        <f t="shared" si="81"/>
        <v>175</v>
      </c>
      <c r="K478" s="75">
        <f t="shared" si="82"/>
        <v>525</v>
      </c>
      <c r="L478" s="136"/>
    </row>
    <row r="479" spans="1:12" s="3" customFormat="1">
      <c r="A479" s="63">
        <f>IF(D479&lt;&gt;"",1+MAX($A$8:A478),"")</f>
        <v>330</v>
      </c>
      <c r="B479" s="178"/>
      <c r="C479" s="77" t="s">
        <v>354</v>
      </c>
      <c r="D479" s="69">
        <v>6</v>
      </c>
      <c r="E479" s="69" t="s">
        <v>119</v>
      </c>
      <c r="F479" s="70">
        <f t="shared" si="85"/>
        <v>0</v>
      </c>
      <c r="G479" s="71">
        <f t="shared" si="86"/>
        <v>6</v>
      </c>
      <c r="H479" s="72">
        <v>155</v>
      </c>
      <c r="I479" s="73">
        <v>0</v>
      </c>
      <c r="J479" s="74">
        <f t="shared" si="81"/>
        <v>155</v>
      </c>
      <c r="K479" s="75">
        <f t="shared" si="82"/>
        <v>930</v>
      </c>
      <c r="L479" s="136"/>
    </row>
    <row r="480" spans="1:12" s="3" customFormat="1">
      <c r="A480" s="63">
        <f>IF(D480&lt;&gt;"",1+MAX($A$8:A479),"")</f>
        <v>331</v>
      </c>
      <c r="B480" s="178"/>
      <c r="C480" s="77" t="s">
        <v>355</v>
      </c>
      <c r="D480" s="69">
        <v>1</v>
      </c>
      <c r="E480" s="69" t="s">
        <v>119</v>
      </c>
      <c r="F480" s="70">
        <f t="shared" si="85"/>
        <v>0</v>
      </c>
      <c r="G480" s="71">
        <f t="shared" si="86"/>
        <v>1</v>
      </c>
      <c r="H480" s="72">
        <v>350</v>
      </c>
      <c r="I480" s="73">
        <v>0</v>
      </c>
      <c r="J480" s="74">
        <f t="shared" si="81"/>
        <v>350</v>
      </c>
      <c r="K480" s="75">
        <f t="shared" si="82"/>
        <v>350</v>
      </c>
      <c r="L480" s="136"/>
    </row>
    <row r="481" spans="1:19" s="3" customFormat="1">
      <c r="A481" s="63">
        <f>IF(D481&lt;&gt;"",1+MAX($A$8:A480),"")</f>
        <v>332</v>
      </c>
      <c r="B481" s="178"/>
      <c r="C481" s="77" t="s">
        <v>356</v>
      </c>
      <c r="D481" s="69">
        <v>27</v>
      </c>
      <c r="E481" s="69" t="s">
        <v>119</v>
      </c>
      <c r="F481" s="70">
        <f t="shared" si="85"/>
        <v>0</v>
      </c>
      <c r="G481" s="71">
        <f t="shared" si="86"/>
        <v>27</v>
      </c>
      <c r="H481" s="72">
        <v>120</v>
      </c>
      <c r="I481" s="73">
        <v>0</v>
      </c>
      <c r="J481" s="74">
        <f t="shared" si="81"/>
        <v>120</v>
      </c>
      <c r="K481" s="75">
        <f t="shared" si="82"/>
        <v>3240</v>
      </c>
      <c r="L481" s="136"/>
    </row>
    <row r="482" spans="1:19" s="3" customFormat="1">
      <c r="A482" s="63" t="str">
        <f>IF(D482&lt;&gt;"",1+MAX($A$8:A481),"")</f>
        <v/>
      </c>
      <c r="B482" s="178"/>
      <c r="C482" s="137" t="s">
        <v>360</v>
      </c>
      <c r="D482" s="69"/>
      <c r="E482" s="69"/>
      <c r="F482" s="70"/>
      <c r="G482" s="71"/>
      <c r="H482" s="72"/>
      <c r="I482" s="73"/>
      <c r="J482" s="74"/>
      <c r="K482" s="75"/>
      <c r="L482" s="136"/>
    </row>
    <row r="483" spans="1:19" s="3" customFormat="1">
      <c r="A483" s="63">
        <f>IF(D483&lt;&gt;"",1+MAX($A$8:A482),"")</f>
        <v>333</v>
      </c>
      <c r="B483" s="178"/>
      <c r="C483" s="77" t="s">
        <v>361</v>
      </c>
      <c r="D483" s="69">
        <v>5</v>
      </c>
      <c r="E483" s="69" t="s">
        <v>119</v>
      </c>
      <c r="F483" s="70">
        <f t="shared" ref="F483:F489" si="87">IF(D483=0,"",0)</f>
        <v>0</v>
      </c>
      <c r="G483" s="71">
        <f t="shared" ref="G483:G489" si="88">IF(D483="","",D483+(D483*F483))</f>
        <v>5</v>
      </c>
      <c r="H483" s="72">
        <v>285</v>
      </c>
      <c r="I483" s="73">
        <v>0</v>
      </c>
      <c r="J483" s="74">
        <f t="shared" si="81"/>
        <v>285</v>
      </c>
      <c r="K483" s="75">
        <f t="shared" si="82"/>
        <v>1425</v>
      </c>
      <c r="L483" s="136"/>
    </row>
    <row r="484" spans="1:19" s="3" customFormat="1">
      <c r="A484" s="63">
        <f>IF(D484&lt;&gt;"",1+MAX($A$8:A483),"")</f>
        <v>334</v>
      </c>
      <c r="B484" s="178"/>
      <c r="C484" s="77" t="s">
        <v>362</v>
      </c>
      <c r="D484" s="69">
        <v>4</v>
      </c>
      <c r="E484" s="69" t="s">
        <v>119</v>
      </c>
      <c r="F484" s="70">
        <f t="shared" si="87"/>
        <v>0</v>
      </c>
      <c r="G484" s="71">
        <f t="shared" si="88"/>
        <v>4</v>
      </c>
      <c r="H484" s="72">
        <v>280</v>
      </c>
      <c r="I484" s="73">
        <v>0</v>
      </c>
      <c r="J484" s="74">
        <f t="shared" si="81"/>
        <v>280</v>
      </c>
      <c r="K484" s="75">
        <f t="shared" si="82"/>
        <v>1120</v>
      </c>
      <c r="L484" s="136"/>
    </row>
    <row r="485" spans="1:19" s="3" customFormat="1">
      <c r="A485" s="63">
        <f>IF(D485&lt;&gt;"",1+MAX($A$8:A484),"")</f>
        <v>335</v>
      </c>
      <c r="B485" s="178"/>
      <c r="C485" s="77" t="s">
        <v>363</v>
      </c>
      <c r="D485" s="69">
        <v>20</v>
      </c>
      <c r="E485" s="69" t="s">
        <v>119</v>
      </c>
      <c r="F485" s="70">
        <f t="shared" si="87"/>
        <v>0</v>
      </c>
      <c r="G485" s="71">
        <f t="shared" si="88"/>
        <v>20</v>
      </c>
      <c r="H485" s="72">
        <v>295</v>
      </c>
      <c r="I485" s="73">
        <v>0</v>
      </c>
      <c r="J485" s="74">
        <f t="shared" si="81"/>
        <v>295</v>
      </c>
      <c r="K485" s="75">
        <f t="shared" si="82"/>
        <v>5900</v>
      </c>
      <c r="L485" s="136"/>
    </row>
    <row r="486" spans="1:19" s="3" customFormat="1">
      <c r="A486" s="63">
        <f>IF(D486&lt;&gt;"",1+MAX($A$8:A485),"")</f>
        <v>336</v>
      </c>
      <c r="B486" s="178"/>
      <c r="C486" s="77" t="s">
        <v>364</v>
      </c>
      <c r="D486" s="69">
        <v>1</v>
      </c>
      <c r="E486" s="69" t="s">
        <v>119</v>
      </c>
      <c r="F486" s="70">
        <f t="shared" si="87"/>
        <v>0</v>
      </c>
      <c r="G486" s="71">
        <f t="shared" si="88"/>
        <v>1</v>
      </c>
      <c r="H486" s="72">
        <v>320</v>
      </c>
      <c r="I486" s="73">
        <v>0</v>
      </c>
      <c r="J486" s="74">
        <f t="shared" si="81"/>
        <v>320</v>
      </c>
      <c r="K486" s="75">
        <f t="shared" si="82"/>
        <v>320</v>
      </c>
      <c r="L486" s="136"/>
    </row>
    <row r="487" spans="1:19" s="3" customFormat="1">
      <c r="A487" s="63">
        <f>IF(D487&lt;&gt;"",1+MAX($A$8:A486),"")</f>
        <v>337</v>
      </c>
      <c r="B487" s="178"/>
      <c r="C487" s="77" t="s">
        <v>365</v>
      </c>
      <c r="D487" s="69">
        <v>9</v>
      </c>
      <c r="E487" s="69" t="s">
        <v>119</v>
      </c>
      <c r="F487" s="70">
        <f t="shared" si="87"/>
        <v>0</v>
      </c>
      <c r="G487" s="71">
        <f t="shared" si="88"/>
        <v>9</v>
      </c>
      <c r="H487" s="72">
        <v>350</v>
      </c>
      <c r="I487" s="73">
        <v>0</v>
      </c>
      <c r="J487" s="74">
        <f t="shared" si="81"/>
        <v>350</v>
      </c>
      <c r="K487" s="75">
        <f t="shared" si="82"/>
        <v>3150</v>
      </c>
      <c r="L487" s="136"/>
    </row>
    <row r="488" spans="1:19" s="3" customFormat="1">
      <c r="A488" s="63">
        <f>IF(D488&lt;&gt;"",1+MAX($A$8:A487),"")</f>
        <v>338</v>
      </c>
      <c r="B488" s="178"/>
      <c r="C488" s="77" t="s">
        <v>366</v>
      </c>
      <c r="D488" s="69">
        <v>4</v>
      </c>
      <c r="E488" s="69" t="s">
        <v>119</v>
      </c>
      <c r="F488" s="70">
        <f t="shared" si="87"/>
        <v>0</v>
      </c>
      <c r="G488" s="71">
        <f t="shared" si="88"/>
        <v>4</v>
      </c>
      <c r="H488" s="72">
        <v>250</v>
      </c>
      <c r="I488" s="73">
        <v>0</v>
      </c>
      <c r="J488" s="74">
        <f t="shared" si="81"/>
        <v>250</v>
      </c>
      <c r="K488" s="75">
        <f t="shared" si="82"/>
        <v>1000</v>
      </c>
      <c r="L488" s="136"/>
    </row>
    <row r="489" spans="1:19" s="3" customFormat="1">
      <c r="A489" s="63">
        <f>IF(D489&lt;&gt;"",1+MAX($A$8:A488),"")</f>
        <v>339</v>
      </c>
      <c r="B489" s="179"/>
      <c r="C489" s="77" t="s">
        <v>367</v>
      </c>
      <c r="D489" s="69">
        <v>4</v>
      </c>
      <c r="E489" s="69" t="s">
        <v>119</v>
      </c>
      <c r="F489" s="70">
        <f t="shared" si="87"/>
        <v>0</v>
      </c>
      <c r="G489" s="71">
        <f t="shared" si="88"/>
        <v>4</v>
      </c>
      <c r="H489" s="72">
        <v>240</v>
      </c>
      <c r="I489" s="73">
        <v>0</v>
      </c>
      <c r="J489" s="74">
        <f t="shared" si="81"/>
        <v>240</v>
      </c>
      <c r="K489" s="75">
        <f t="shared" si="82"/>
        <v>960</v>
      </c>
      <c r="L489" s="136"/>
    </row>
    <row r="490" spans="1:19" s="3" customFormat="1" ht="19.5" thickBot="1">
      <c r="A490" s="83" t="str">
        <f>IF(D490&lt;&gt;"",1+MAX($A$8:A489),"")</f>
        <v/>
      </c>
      <c r="B490" s="55"/>
      <c r="C490" s="56"/>
      <c r="D490" s="57"/>
      <c r="E490" s="58"/>
      <c r="F490" s="59"/>
      <c r="G490" s="57"/>
      <c r="H490" s="82"/>
      <c r="I490" s="82"/>
      <c r="J490" s="66"/>
      <c r="K490" s="115"/>
      <c r="L490" s="53"/>
    </row>
    <row r="491" spans="1:19" ht="20.25" thickTop="1" thickBot="1">
      <c r="A491" s="186" t="s">
        <v>30</v>
      </c>
      <c r="B491" s="187"/>
      <c r="C491" s="187"/>
      <c r="D491" s="187"/>
      <c r="E491" s="187"/>
      <c r="F491" s="187"/>
      <c r="G491" s="187"/>
      <c r="H491" s="187"/>
      <c r="I491" s="187"/>
      <c r="J491" s="187"/>
      <c r="K491" s="187"/>
      <c r="L491" s="84">
        <f>SUM(L8:L490)</f>
        <v>934781.79</v>
      </c>
      <c r="M491" s="7"/>
      <c r="N491" s="7"/>
      <c r="O491" s="7"/>
      <c r="P491" s="7"/>
      <c r="Q491" s="7"/>
      <c r="R491" s="7"/>
      <c r="S491" s="7"/>
    </row>
    <row r="492" spans="1:19" ht="20.25" thickTop="1" thickBot="1">
      <c r="A492" s="188" t="s">
        <v>49</v>
      </c>
      <c r="B492" s="189"/>
      <c r="C492" s="189"/>
      <c r="D492" s="189"/>
      <c r="E492" s="189"/>
      <c r="F492" s="189"/>
      <c r="G492" s="189"/>
      <c r="H492" s="189"/>
      <c r="I492" s="189"/>
      <c r="J492" s="189"/>
      <c r="K492" s="85">
        <v>7.0000000000000007E-2</v>
      </c>
      <c r="L492" s="86">
        <f>L491*K492</f>
        <v>65434.725300000006</v>
      </c>
      <c r="M492" s="7"/>
      <c r="N492" s="7"/>
      <c r="O492" s="7"/>
      <c r="P492" s="7"/>
      <c r="Q492" s="7"/>
      <c r="R492" s="7"/>
      <c r="S492" s="7"/>
    </row>
    <row r="493" spans="1:19" ht="20.25" thickTop="1" thickBot="1">
      <c r="A493" s="188" t="s">
        <v>17</v>
      </c>
      <c r="B493" s="189"/>
      <c r="C493" s="189"/>
      <c r="D493" s="189"/>
      <c r="E493" s="189"/>
      <c r="F493" s="189"/>
      <c r="G493" s="189"/>
      <c r="H493" s="189"/>
      <c r="I493" s="189"/>
      <c r="J493" s="189"/>
      <c r="K493" s="85">
        <v>0.03</v>
      </c>
      <c r="L493" s="86">
        <f>L491*K493</f>
        <v>28043.453700000002</v>
      </c>
      <c r="M493" s="7"/>
      <c r="N493" s="7"/>
      <c r="O493" s="7"/>
      <c r="P493" s="7"/>
      <c r="Q493" s="7"/>
      <c r="R493" s="7"/>
      <c r="S493" s="7"/>
    </row>
    <row r="494" spans="1:19" ht="20.25" thickTop="1" thickBot="1">
      <c r="A494" s="188" t="s">
        <v>18</v>
      </c>
      <c r="B494" s="189"/>
      <c r="C494" s="189"/>
      <c r="D494" s="189"/>
      <c r="E494" s="189"/>
      <c r="F494" s="189"/>
      <c r="G494" s="189"/>
      <c r="H494" s="189"/>
      <c r="I494" s="189"/>
      <c r="J494" s="189"/>
      <c r="K494" s="85">
        <v>0.2</v>
      </c>
      <c r="L494" s="86">
        <f>K494*L491</f>
        <v>186956.35800000001</v>
      </c>
      <c r="N494" s="8"/>
    </row>
    <row r="495" spans="1:19" ht="20.25" thickTop="1" thickBot="1">
      <c r="A495" s="231" t="s">
        <v>19</v>
      </c>
      <c r="B495" s="232"/>
      <c r="C495" s="232"/>
      <c r="D495" s="232"/>
      <c r="E495" s="232"/>
      <c r="F495" s="232"/>
      <c r="G495" s="232"/>
      <c r="H495" s="232"/>
      <c r="I495" s="232"/>
      <c r="J495" s="232"/>
      <c r="K495" s="233"/>
      <c r="L495" s="234">
        <f>SUM(L491:L494)</f>
        <v>1215216.327</v>
      </c>
    </row>
    <row r="496" spans="1:19" ht="20.25" thickTop="1" thickBot="1">
      <c r="A496" s="87"/>
      <c r="B496" s="88"/>
      <c r="C496" s="88"/>
      <c r="D496" s="88"/>
      <c r="E496" s="88"/>
      <c r="F496" s="88"/>
      <c r="G496" s="88"/>
      <c r="H496" s="88"/>
      <c r="I496" s="88"/>
      <c r="J496" s="88"/>
      <c r="K496" s="88"/>
      <c r="L496" s="89"/>
    </row>
    <row r="497" spans="1:19">
      <c r="A497" s="235" t="s">
        <v>29</v>
      </c>
      <c r="B497" s="236"/>
      <c r="C497" s="90"/>
      <c r="D497" s="91"/>
      <c r="E497" s="91"/>
      <c r="F497" s="91"/>
      <c r="G497" s="91"/>
      <c r="H497" s="91"/>
      <c r="I497" s="91"/>
      <c r="J497" s="91"/>
      <c r="K497" s="91"/>
      <c r="L497" s="92"/>
    </row>
    <row r="498" spans="1:19">
      <c r="A498" s="183" t="s">
        <v>50</v>
      </c>
      <c r="B498" s="184"/>
      <c r="C498" s="184"/>
      <c r="D498" s="184"/>
      <c r="E498" s="93"/>
      <c r="F498" s="93"/>
      <c r="G498" s="93"/>
      <c r="H498" s="93"/>
      <c r="I498" s="93"/>
      <c r="J498" s="93"/>
      <c r="K498" s="40"/>
      <c r="L498" s="94"/>
    </row>
    <row r="499" spans="1:19" s="9" customFormat="1">
      <c r="A499" s="183" t="s">
        <v>51</v>
      </c>
      <c r="B499" s="184"/>
      <c r="C499" s="184"/>
      <c r="D499" s="184"/>
      <c r="E499" s="93"/>
      <c r="F499" s="93"/>
      <c r="G499" s="93"/>
      <c r="H499" s="93"/>
      <c r="I499" s="93"/>
      <c r="J499" s="93"/>
      <c r="K499" s="40"/>
      <c r="L499" s="94"/>
      <c r="M499" s="2"/>
      <c r="N499" s="2"/>
      <c r="O499" s="2"/>
      <c r="P499" s="2"/>
      <c r="Q499" s="2"/>
      <c r="R499" s="2"/>
      <c r="S499" s="2"/>
    </row>
    <row r="500" spans="1:19" s="9" customFormat="1">
      <c r="A500" s="183" t="s">
        <v>52</v>
      </c>
      <c r="B500" s="184"/>
      <c r="C500" s="184"/>
      <c r="D500" s="184"/>
      <c r="E500" s="93"/>
      <c r="F500" s="93"/>
      <c r="G500" s="93"/>
      <c r="H500" s="93"/>
      <c r="I500" s="93"/>
      <c r="J500" s="93"/>
      <c r="K500" s="40"/>
      <c r="L500" s="94"/>
      <c r="M500" s="2"/>
      <c r="N500" s="2"/>
      <c r="O500" s="2"/>
      <c r="P500" s="2"/>
      <c r="Q500" s="2"/>
      <c r="R500" s="2"/>
      <c r="S500" s="2"/>
    </row>
    <row r="501" spans="1:19" s="9" customFormat="1">
      <c r="A501" s="183" t="s">
        <v>53</v>
      </c>
      <c r="B501" s="184"/>
      <c r="C501" s="184"/>
      <c r="D501" s="184"/>
      <c r="E501" s="93"/>
      <c r="F501" s="93"/>
      <c r="G501" s="93"/>
      <c r="H501" s="93"/>
      <c r="I501" s="93"/>
      <c r="J501" s="93"/>
      <c r="K501" s="40"/>
      <c r="L501" s="94"/>
      <c r="M501" s="2"/>
      <c r="N501" s="2"/>
      <c r="O501" s="2"/>
      <c r="P501" s="2"/>
      <c r="Q501" s="2"/>
      <c r="R501" s="2"/>
      <c r="S501" s="2"/>
    </row>
    <row r="502" spans="1:19" s="9" customFormat="1" ht="19.5" thickBot="1">
      <c r="A502" s="95"/>
      <c r="B502" s="96"/>
      <c r="C502" s="97"/>
      <c r="D502" s="98"/>
      <c r="E502" s="99"/>
      <c r="F502" s="99"/>
      <c r="G502" s="100"/>
      <c r="H502" s="99"/>
      <c r="I502" s="99"/>
      <c r="J502" s="101"/>
      <c r="K502" s="102"/>
      <c r="L502" s="103"/>
      <c r="M502" s="2"/>
      <c r="N502" s="2"/>
      <c r="O502" s="2"/>
      <c r="P502" s="2"/>
      <c r="Q502" s="2"/>
      <c r="R502" s="2"/>
      <c r="S502" s="2"/>
    </row>
    <row r="503" spans="1:19" s="9" customFormat="1">
      <c r="A503" s="104"/>
      <c r="B503" s="105"/>
      <c r="C503" s="106"/>
      <c r="D503" s="57"/>
      <c r="E503" s="58"/>
      <c r="F503" s="58"/>
      <c r="G503" s="107"/>
      <c r="H503" s="58"/>
      <c r="I503" s="58"/>
      <c r="J503" s="67"/>
      <c r="K503" s="108"/>
      <c r="L503" s="108"/>
      <c r="M503" s="2"/>
      <c r="N503" s="2"/>
      <c r="O503" s="2"/>
      <c r="P503" s="2"/>
      <c r="Q503" s="2"/>
      <c r="R503" s="2"/>
      <c r="S503" s="2"/>
    </row>
    <row r="504" spans="1:19" s="9" customFormat="1">
      <c r="A504" s="104"/>
      <c r="B504" s="105"/>
      <c r="C504" s="109"/>
      <c r="D504" s="57"/>
      <c r="E504" s="58"/>
      <c r="F504" s="110"/>
      <c r="G504" s="107"/>
      <c r="H504" s="58"/>
      <c r="I504" s="58"/>
      <c r="J504" s="67"/>
      <c r="K504" s="108"/>
      <c r="L504" s="108"/>
      <c r="M504" s="2"/>
      <c r="N504" s="2"/>
      <c r="O504" s="2"/>
      <c r="P504" s="2"/>
      <c r="Q504" s="2"/>
      <c r="R504" s="2"/>
      <c r="S504" s="2"/>
    </row>
    <row r="505" spans="1:19" s="9" customFormat="1">
      <c r="A505" s="104"/>
      <c r="B505" s="105"/>
      <c r="C505" s="109"/>
      <c r="D505" s="57"/>
      <c r="E505" s="58"/>
      <c r="F505" s="58"/>
      <c r="G505" s="107"/>
      <c r="H505" s="58"/>
      <c r="I505" s="58"/>
      <c r="J505" s="62"/>
      <c r="K505" s="108"/>
      <c r="L505" s="108"/>
      <c r="M505" s="2"/>
      <c r="N505" s="2"/>
      <c r="O505" s="2"/>
      <c r="P505" s="2"/>
      <c r="Q505" s="2"/>
      <c r="R505" s="2"/>
      <c r="S505" s="2"/>
    </row>
    <row r="506" spans="1:19" s="9" customFormat="1">
      <c r="A506" s="104"/>
      <c r="B506" s="105"/>
      <c r="C506" s="109"/>
      <c r="D506" s="57"/>
      <c r="E506" s="58"/>
      <c r="F506" s="58"/>
      <c r="G506" s="107"/>
      <c r="H506" s="58"/>
      <c r="I506" s="58"/>
      <c r="J506" s="62"/>
      <c r="K506" s="108"/>
      <c r="L506" s="108"/>
      <c r="M506" s="2"/>
      <c r="N506" s="2"/>
      <c r="O506" s="2"/>
      <c r="P506" s="2"/>
      <c r="Q506" s="2"/>
      <c r="R506" s="2"/>
      <c r="S506" s="2"/>
    </row>
    <row r="507" spans="1:19" s="9" customFormat="1">
      <c r="A507" s="104"/>
      <c r="B507" s="105"/>
      <c r="C507" s="109"/>
      <c r="D507" s="57"/>
      <c r="E507" s="58"/>
      <c r="F507" s="58"/>
      <c r="G507" s="107"/>
      <c r="H507" s="58"/>
      <c r="I507" s="58"/>
      <c r="J507" s="62"/>
      <c r="K507" s="108"/>
      <c r="L507" s="108"/>
      <c r="M507" s="2"/>
      <c r="N507" s="2"/>
      <c r="O507" s="2"/>
      <c r="P507" s="2"/>
      <c r="Q507" s="2"/>
      <c r="R507" s="2"/>
      <c r="S507" s="2"/>
    </row>
    <row r="508" spans="1:19" s="9" customFormat="1">
      <c r="A508" s="105"/>
      <c r="B508" s="105"/>
      <c r="C508" s="109"/>
      <c r="D508" s="57"/>
      <c r="E508" s="58"/>
      <c r="F508" s="110"/>
      <c r="G508" s="107"/>
      <c r="H508" s="58"/>
      <c r="I508" s="58"/>
      <c r="J508" s="62"/>
      <c r="K508" s="108"/>
      <c r="L508" s="108"/>
      <c r="M508" s="2"/>
      <c r="N508" s="2"/>
      <c r="O508" s="2"/>
      <c r="P508" s="2"/>
      <c r="Q508" s="2"/>
      <c r="R508" s="2"/>
      <c r="S508" s="2"/>
    </row>
    <row r="509" spans="1:19" s="9" customFormat="1">
      <c r="A509" s="105"/>
      <c r="B509" s="105"/>
      <c r="C509" s="109"/>
      <c r="D509" s="57"/>
      <c r="E509" s="58"/>
      <c r="F509" s="110"/>
      <c r="G509" s="107"/>
      <c r="H509" s="58"/>
      <c r="I509" s="58"/>
      <c r="J509" s="62"/>
      <c r="K509" s="108"/>
      <c r="L509" s="108"/>
      <c r="M509" s="2"/>
      <c r="N509" s="2"/>
      <c r="O509" s="2"/>
      <c r="P509" s="2"/>
      <c r="Q509" s="2"/>
      <c r="R509" s="2"/>
      <c r="S509" s="2"/>
    </row>
  </sheetData>
  <mergeCells count="39">
    <mergeCell ref="A500:D500"/>
    <mergeCell ref="B120:E120"/>
    <mergeCell ref="B192:E192"/>
    <mergeCell ref="B229:E229"/>
    <mergeCell ref="B261:E261"/>
    <mergeCell ref="B394:E394"/>
    <mergeCell ref="B423:E423"/>
    <mergeCell ref="B440:E440"/>
    <mergeCell ref="A501:D501"/>
    <mergeCell ref="A498:D498"/>
    <mergeCell ref="A1:L1"/>
    <mergeCell ref="J3:K3"/>
    <mergeCell ref="J4:K4"/>
    <mergeCell ref="B449:E449"/>
    <mergeCell ref="A495:K495"/>
    <mergeCell ref="A497:B497"/>
    <mergeCell ref="A491:K491"/>
    <mergeCell ref="A492:J492"/>
    <mergeCell ref="A493:J493"/>
    <mergeCell ref="A494:J494"/>
    <mergeCell ref="A499:D499"/>
    <mergeCell ref="B8:E8"/>
    <mergeCell ref="B425:B438"/>
    <mergeCell ref="B17:E17"/>
    <mergeCell ref="D3:G5"/>
    <mergeCell ref="B442:B447"/>
    <mergeCell ref="B451:B489"/>
    <mergeCell ref="B122:B190"/>
    <mergeCell ref="B194:B227"/>
    <mergeCell ref="B231:B259"/>
    <mergeCell ref="B264:B392"/>
    <mergeCell ref="B396:B421"/>
    <mergeCell ref="B69:E69"/>
    <mergeCell ref="B95:E95"/>
    <mergeCell ref="B110:E110"/>
    <mergeCell ref="B19:B67"/>
    <mergeCell ref="B71:B93"/>
    <mergeCell ref="B97:B108"/>
    <mergeCell ref="B112:B118"/>
  </mergeCells>
  <phoneticPr fontId="18" type="noConversion"/>
  <printOptions horizontalCentered="1"/>
  <pageMargins left="0.43307086614173201" right="0.43307086614173201" top="0.39370078740157499" bottom="0.39370078740157499" header="0.196850393700787" footer="0.196850393700787"/>
  <pageSetup paperSize="9" scale="45" fitToHeight="0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A43E56F4-F7BB-408B-8F16-A3869F3C07BB}">
  <ds:schemaRefs>
    <ds:schemaRef ds:uri="http://www.w3.org/2001/XMLSchema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3</vt:i4>
      </vt:variant>
    </vt:vector>
  </HeadingPairs>
  <TitlesOfParts>
    <vt:vector size="5" baseType="lpstr">
      <vt:lpstr>SUMMARY</vt:lpstr>
      <vt:lpstr>BREAKDOWN</vt:lpstr>
      <vt:lpstr>BREAKDOWN!Print_Area</vt:lpstr>
      <vt:lpstr>SUMMARY!Print_Area</vt:lpstr>
      <vt:lpstr>BREAKDOWN!Print_Titles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2022-06-16T11:47:03Z</dcterms:created>
  <dcterms:modified xsi:type="dcterms:W3CDTF">2024-07-26T23:47:24Z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PlanSwiftJobName">
    <vt:lpwstr/>
  </property>
  <property fmtid="{D5CDD505-2E9C-101B-9397-08002B2CF9AE}" pid="3" name="PlanSwiftJobGuid">
    <vt:lpwstr/>
  </property>
  <property fmtid="{D5CDD505-2E9C-101B-9397-08002B2CF9AE}" pid="4" name="LinkedDataId">
    <vt:lpwstr>{A43E56F4-F7BB-408B-8F16-A3869F3C07BB}</vt:lpwstr>
  </property>
</Properties>
</file>